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55" windowWidth="15480" windowHeight="4560" tabRatio="904" activeTab="0"/>
  </bookViews>
  <sheets>
    <sheet name="в-кол" sheetId="1" r:id="rId1"/>
  </sheets>
  <externalReferences>
    <externalReference r:id="rId4"/>
    <externalReference r:id="rId5"/>
  </externalReferences>
  <definedNames>
    <definedName name="_xlnm.Print_Area" localSheetId="0">'в-кол'!$A$1:$FK$418</definedName>
  </definedNames>
  <calcPr fullCalcOnLoad="1"/>
</workbook>
</file>

<file path=xl/sharedStrings.xml><?xml version="1.0" encoding="utf-8"?>
<sst xmlns="http://schemas.openxmlformats.org/spreadsheetml/2006/main" count="1112" uniqueCount="286">
  <si>
    <t>Наименование показателя</t>
  </si>
  <si>
    <t>из них:</t>
  </si>
  <si>
    <t>"</t>
  </si>
  <si>
    <t xml:space="preserve"> г.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</si>
  <si>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</si>
  <si>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</si>
  <si>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</si>
  <si>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</si>
  <si>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</si>
  <si>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</si>
  <si>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</si>
  <si>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</si>
  <si>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</si>
  <si>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</si>
  <si>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</si>
  <si>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</si>
  <si>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</si>
  <si>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</si>
  <si>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</si>
  <si>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</si>
  <si>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</si>
  <si>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</si>
  <si>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</si>
  <si>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</si>
  <si>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</si>
  <si>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</si>
  <si>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</si>
  <si>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</si>
  <si>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</si>
  <si>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</si>
  <si>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</si>
  <si>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</si>
  <si>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</si>
  <si>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</si>
  <si>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</si>
  <si>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</si>
  <si>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</si>
  <si>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I. Нефинансовые активы, всего: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</si>
  <si>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</si>
  <si>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</si>
  <si>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</si>
  <si>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</si>
  <si>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</si>
  <si>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</si>
  <si>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</si>
  <si>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</si>
  <si>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</si>
  <si>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</si>
  <si>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</si>
  <si>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</si>
  <si>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</si>
  <si>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</si>
  <si>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</si>
  <si>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</si>
  <si>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</si>
  <si>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</si>
  <si>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</si>
  <si>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</si>
  <si>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</si>
  <si>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</si>
  <si>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</si>
  <si>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</si>
  <si>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</si>
  <si>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</si>
  <si>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</si>
  <si>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</si>
  <si>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</si>
  <si>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</si>
  <si>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</si>
  <si>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</si>
  <si>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</si>
  <si>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</si>
  <si>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</si>
  <si>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</si>
  <si>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</si>
  <si>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</si>
  <si>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</si>
  <si>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</si>
  <si>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</si>
  <si>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</si>
  <si>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</si>
  <si>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</si>
  <si>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</si>
  <si>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</si>
  <si>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</si>
  <si>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</si>
  <si>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</si>
  <si>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</si>
  <si>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</si>
  <si>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</si>
  <si>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</si>
  <si>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</si>
  <si>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</si>
  <si>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</si>
  <si>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</si>
  <si>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</si>
  <si>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</si>
  <si>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</si>
  <si>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</si>
  <si>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</si>
  <si>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</si>
  <si>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</si>
  <si>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</si>
  <si>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</si>
  <si>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</si>
  <si>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</si>
  <si>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</si>
  <si>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</si>
  <si>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</si>
  <si>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</si>
  <si>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</si>
  <si>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</si>
  <si>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</si>
  <si>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</si>
  <si>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</si>
  <si>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</si>
  <si>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</si>
  <si>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</si>
  <si>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</si>
  <si>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</si>
  <si>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</si>
  <si>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</si>
  <si>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</si>
  <si>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</si>
  <si>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</si>
  <si>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</si>
  <si>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</si>
  <si>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</si>
  <si>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</si>
  <si>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</si>
  <si>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</si>
  <si>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</si>
  <si>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</si>
  <si>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</si>
  <si>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</si>
  <si>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</si>
  <si>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</si>
  <si>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</si>
  <si>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</si>
  <si>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</si>
  <si>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</si>
  <si>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</si>
  <si>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</si>
  <si>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</si>
  <si>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</si>
  <si>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</si>
  <si>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</si>
  <si>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</si>
  <si>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</si>
  <si>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</si>
  <si>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</si>
  <si>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</si>
  <si>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</si>
  <si>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</si>
  <si>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</si>
  <si>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</si>
  <si>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</si>
  <si>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</si>
  <si>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</si>
  <si>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</si>
  <si>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</si>
  <si>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</si>
  <si>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</si>
  <si>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</si>
  <si>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</si>
  <si>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</si>
  <si>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</si>
  <si>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</si>
  <si>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</si>
  <si>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</si>
  <si>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</si>
  <si>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</si>
  <si>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</si>
  <si>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</si>
  <si>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</si>
  <si>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</si>
  <si>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</si>
  <si>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</si>
  <si>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</si>
  <si>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</si>
  <si>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</si>
  <si>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</si>
  <si>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</si>
  <si>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</si>
  <si>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</si>
  <si>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</si>
  <si>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</si>
  <si>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</si>
  <si>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</si>
  <si>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</si>
  <si>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</si>
  <si>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</si>
  <si>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</si>
  <si>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</si>
  <si>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</si>
  <si>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</si>
  <si>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</si>
  <si>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</si>
  <si>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</si>
  <si>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</si>
  <si>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</si>
  <si>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</si>
  <si>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</si>
  <si>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</si>
  <si>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</si>
  <si>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</si>
  <si>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</si>
  <si>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</si>
  <si>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</si>
  <si>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</si>
  <si>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</si>
  <si>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</si>
  <si>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</si>
  <si>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</si>
  <si>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</si>
  <si>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</si>
  <si>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</si>
  <si>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</si>
  <si>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</si>
  <si>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</si>
  <si>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</si>
  <si>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Заведующий Отделом образования Администрации Тацинского  района Ростовской области</t>
  </si>
  <si>
    <t>Т.А. Харитонова</t>
  </si>
  <si>
    <t>17</t>
  </si>
  <si>
    <t>Поступления от оказания укчреждением услуги (выполнения работы) предоставление которых для физических и юридических лиц осуществляется на  платной основе</t>
  </si>
  <si>
    <t>18</t>
  </si>
  <si>
    <t>19</t>
  </si>
  <si>
    <t>Руководитель финансово-экономической службы</t>
  </si>
  <si>
    <t>МАУ РКЦ "Образования"</t>
  </si>
  <si>
    <t>Е.И. Шляхтина</t>
  </si>
  <si>
    <t>Главный бухгалтер  МАУ  "РКЦ  Образования"</t>
  </si>
  <si>
    <t>Е.А. Устенко</t>
  </si>
  <si>
    <t>2-10.54</t>
  </si>
  <si>
    <t>907</t>
  </si>
  <si>
    <t>Отдел образования Администрации Тацинского района Ростовской области</t>
  </si>
  <si>
    <t>Исполнители</t>
  </si>
  <si>
    <t>иные субсидии, предоставленные из бюджета  ВСЕГО</t>
  </si>
  <si>
    <t>по ОКТМО</t>
  </si>
  <si>
    <t>Субсидии общеобразовательным учреждениям на обеспечение временного трудоустройства несовершеннолетних граждан в рамках подпрограммы "Возрождение культуры казачества и формирование у обучающихся патриотических и духовно-нравственных качеств" муниципальной программы Тацинского района "Поддержка казачьих обществ" (О02)</t>
  </si>
  <si>
    <t>Субсидии муниципальным бюджетным общеобразовательным учреждениям на организацию питания детей на пришкольных оздоровительных площадках в каникулярное время в рамках подпрограммы "Развитие общего и дополнительного образования" муниципальной программы Тацинского района "Развитие образования" (О04)</t>
  </si>
  <si>
    <t>Субсидии муниципальным образовательным учреждениям на организацию обеспечения пожарной безопасности в зданиях и сооружениях муниципальных учреждений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 (О06)</t>
  </si>
  <si>
    <t>Субсидии муниципальным бюджетным общеобразовательным учреждениям на разработку проектно-сметной документации на капитальный ремонт в рамках подпрограммы "Развитие общего и дополнительного образования" муниципальной программы Тацинского района "Развитие образования" (О08)</t>
  </si>
  <si>
    <t>Субсидии муниципальным бюджетным общеобразовательным учреждениям на проведение мероприятий по энергосбережению в части замены существующих окон и наружных дверных блоков в рамках подпрограммы "Развитие общего и дополнительного образования" муниципальной программы Тацинского района "Развитие образования" (О09)</t>
  </si>
  <si>
    <t>Субсидии муниципальным бюджетным общеобразовательным учреждениям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Тацинского района «Развитие образования» (О10)</t>
  </si>
  <si>
    <t>Субсидии МБОУ Быстрогорская СОШ на строительство газовой котельной в рамках подпрограммы «Развитие общего и дополнительного образования» муниципальной программы Тацинского района «Развитие образования» (И01)</t>
  </si>
  <si>
    <t>Адаптация для инвалидов и других маломобильных групп населения приортетных объектов социальной инфраструктуры путем ремонта, реконструкции, дооборудования техническими средствами адаптации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 " муниципальной программы Тацинсого района "Доступная среда" (О11)</t>
  </si>
  <si>
    <t xml:space="preserve">•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впервые;
• формирование общей культуры личности обучающихся на основе усвоения обязательного минимума содержания общеобразовательных программ; 
• формирование духовно-нравственной личности;
• создание благоприятных условий для разностороннего развития личности;
• адаптация обучающихся к жизни в обществе; 
•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                                  •  воспитание у обучающихся и воспитанников гражданственности, патриотизма, трудолюбия, уважения к правам и свободам человека, любви к Родине, окружающей природе, семье;
•  формирование здорового образа жизни, укрепление физического здоровья обучающихся и воспитанников;
• активное участие в процессе формирования интеллектуального потенциала страны, гражданского и духовного её возрождения;
• подготовка обучающихся  к творческому труду в различных сферах научной и практической деятельности.
• предоставление обучающимся качественного образования                                           </t>
  </si>
  <si>
    <t>30</t>
  </si>
  <si>
    <t>сентября</t>
  </si>
  <si>
    <t>Субсидии муниципальным образовательным учреждениям на выполнение мероприятий в области охраны окружающей среды в рамках подпрограммы "Развитие общего и дополнительного образования" муниципальной программы Тацинского района "Развитие образования" (О21)</t>
  </si>
  <si>
    <t>29</t>
  </si>
  <si>
    <t>29.09.2017 г.</t>
  </si>
  <si>
    <t xml:space="preserve"> • реализация основных общеобразовательных программ начального общего, основного общего образования; 
• реализация  специальной (коррекционной)  общеобразовательной  программы   VII и VIII видов;
• реализация  дополнительных общеобразовательных программ (научно-технической, спортивно 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др.);.
•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• организационно - педагогическая и учебно - методическая деятельность;                                                                                                                                                                                         •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технологий. Школа вправе использовать дистанционные образовательные технологии при всех формах получения образования в порядке, установленном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образования;
• предоставление специальных условий обучения детей с ограниченными возможностями здоровья, детей-инвалидов;
• разработка и утверждение образовательных программ и учебных планов;
• разработка и утверждение рабочих программ учебных курсов, предметов, дисциплин (модулей);
• разработка и утверждение годовых календарных учебных графиков;                                                                                                                                                                                                • выявление обучающихся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 и оказание им содействия в обучении и воспитании детей;
•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•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• обеспечение функционирования системы внутреннего мониторинга качества образования в Школе;
• обеспечение создания и ведения официального сайта Школы в сети Интернет;
• организация питания обучающихся.      </t>
  </si>
  <si>
    <t>А.А Петухова</t>
  </si>
  <si>
    <t>О.В. Крыжановская</t>
  </si>
  <si>
    <t>613401001</t>
  </si>
  <si>
    <t>60654422</t>
  </si>
  <si>
    <t>муниципальное бюджетное общеобразовательное учреждение Верхнекольцовская основная общеобразовательная школа</t>
  </si>
  <si>
    <t>48260963</t>
  </si>
  <si>
    <t>603X2518</t>
  </si>
  <si>
    <t>6134007979</t>
  </si>
  <si>
    <t xml:space="preserve">347 062 Ростовская область Тацинский район  
х. Верхнекольцов ул.Школьная, 1 тел.25-9-18
</t>
  </si>
  <si>
    <t>Верхнекольцовская ООШ</t>
  </si>
  <si>
    <t>И.А. Романовская</t>
  </si>
  <si>
    <t xml:space="preserve">Прочие расходы </t>
  </si>
  <si>
    <t>Оплата услуг по текущему ремонту (О05)</t>
  </si>
  <si>
    <t>отклонение от исполнения</t>
  </si>
  <si>
    <t xml:space="preserve"> Субсидии муниципальным бюджетным образовательным учреждениям на оплату расходов по проведению строительного контроля за капитальным ремонтом спортивных залов в рамках подпрограммы "Развитие общего и дополнительного образования" муниципальной программы Тацинского района "Развитие образования" (О15)</t>
  </si>
  <si>
    <t>Субсидии муниципальным образовательным учреждениям на приобретение оборудования в рамках подпрограммы "Развитие общего и дополнительного образования" муниципальной программы Тацинского района "Развитие образования"образования" муниципальной программы Тацинского района "Развитие образования" (О12)</t>
  </si>
  <si>
    <t>Субсидии муниципальным бюджетным образовательным учреждениям на капитальный ремонт спортивных залов в рамках подпрограммы "Развитие общего и дополнительного образования" муниципальной программы Тацинского района " Развитие образования"  О14</t>
  </si>
  <si>
    <t>Субсидии муниципальным бюджетным образовательным учреждениям на оснащение системами видеонаблюдения в целях обеспечения безопасности в рамках подпрограммы "Профилактика экстремизма и терроризма в Тацинском районе" муниципальной программы Тацинского района "Обеспечение общественного порядка и противодействия преступности" (О13)</t>
  </si>
  <si>
    <t>113</t>
  </si>
  <si>
    <t>3.1. Показатели по поступлениям и выплатам государственного бюджетного учреждения (подразделения) 2017 год</t>
  </si>
  <si>
    <t>3.3. Показатели по поступлениям и выплатам государственного бюджетного учреждения (подразделения) 2019 год</t>
  </si>
  <si>
    <t>3.2. Показатели по поступлениям и выплатам государственного бюджетного учреждения (подразделения) 2018 год</t>
  </si>
  <si>
    <t>План финансово-хозяйственной деятельности (с изменениями)</t>
  </si>
  <si>
    <t xml:space="preserve"> Субсидии муниципальным бюджетным образовательным учреждениям на приобретение и ввод в эксплуатацию тахографов в рамках подпрограммы "Развитие общего и дополнительного образования" муниципальной программы Тацинского района "Развитие образования" (О16)</t>
  </si>
  <si>
    <t>Субсидии муниципальным бюджетным образовательным учреждениям на изготовление технической документации объектов недвижимого имущества в рамках подпрограммы "Развитие общего и дополнительного образования" муниципальной программы Тацинского района "Развитие образования" (О17)</t>
  </si>
  <si>
    <t>Субсидии  МБОУ Михайловская СОШ на выполнение мероприятий по перепрофилированию (переоборудованию) существующих помещений здания для размещения в них дошкольных групп в рамках подпрограммы "Развитие общего и дополнительного образования" муниципальной программы Тацинского района "Развитие образования" (О18)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</si>
  <si>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17 - 169 (федеральный)</t>
  </si>
  <si>
    <t>Руководитель  МБОУ</t>
  </si>
  <si>
    <t>Субсидии муниципальным образовательным учреждениям на проведение ремонтов и мероприятий по подготовке к работе в осенне-зимний период в рамках подпрограммы "Развитие общего и дополнительного образования" муниципальной программы Тацинского района "Развитие образования" (О05)</t>
  </si>
  <si>
    <t xml:space="preserve"> Субсидии муниципальным бюджетным образовательным учреждениям на оплату расходов по проведению строительного контроля  в рамках подпрограммы "Развитие общего и дополнительного образования" муниципальной программы Тацинского района "Развитие образования" (О15)</t>
  </si>
  <si>
    <t>откление</t>
  </si>
  <si>
    <t>было</t>
  </si>
  <si>
    <t>стало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</si>
</sst>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.0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3" fontId="6" fillId="0" borderId="0" xfId="0" applyNumberFormat="1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indent="6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%202017%20&#1064;&#1050;%20&#1080;&#1089;&#1087;&#1086;&#1083;&#1085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8;&#1077;&#1083;&#1072;\&#1076;&#1083;&#1103;%202017%20&#1075;&#1086;&#1076;&#1072;\&#1048;&#1057;&#1055;&#1054;&#1051;&#1053;&#1045;&#1053;&#1048;&#1045;%202017\&#1103;&#1085;&#1074;&#1072;&#1088;&#1100;%202017%20&#1064;&#1050;%20&#1080;&#1089;&#1087;&#1086;&#1083;&#108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ир"/>
      <sheetName val="быс"/>
      <sheetName val="уг"/>
      <sheetName val="№1"/>
      <sheetName val="№2"/>
      <sheetName val="№3"/>
      <sheetName val="мих"/>
      <sheetName val="скос"/>
      <sheetName val="ерм"/>
      <sheetName val="сух+дош.гр"/>
      <sheetName val="заз+дшк"/>
      <sheetName val="ков"/>
      <sheetName val="н-рос+дош.гр."/>
      <sheetName val="в-обл"/>
      <sheetName val="мас"/>
      <sheetName val="кач+дош.гр"/>
      <sheetName val="крюк+дош.гр"/>
      <sheetName val="Арак+дош.гр"/>
      <sheetName val="Кры"/>
      <sheetName val="Ис+дош.гр"/>
      <sheetName val="в-кол"/>
      <sheetName val="луг+дош.гр"/>
      <sheetName val="СВОД"/>
    </sheetNames>
    <sheetDataSet>
      <sheetData sheetId="20">
        <row r="69">
          <cell r="X69">
            <v>6598410.799999999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ир"/>
      <sheetName val="быс"/>
      <sheetName val="уг"/>
      <sheetName val="№1"/>
      <sheetName val="№2"/>
      <sheetName val="№3"/>
      <sheetName val="мих"/>
      <sheetName val="скос"/>
      <sheetName val="ерм"/>
      <sheetName val="сух+дош.гр"/>
      <sheetName val="заз+дшк"/>
      <sheetName val="ков"/>
      <sheetName val="н-рос+дош.гр."/>
      <sheetName val="в-обл"/>
      <sheetName val="мас"/>
      <sheetName val="кач+дош.гр"/>
      <sheetName val="крюк+дош.гр"/>
      <sheetName val="Арак+дош.гр"/>
      <sheetName val="Кры"/>
      <sheetName val="Ис+дош.гр"/>
      <sheetName val="в-кол"/>
      <sheetName val="луг+дош.гр"/>
      <sheetName val="СВОД"/>
    </sheetNames>
    <sheetDataSet>
      <sheetData sheetId="20">
        <row r="53">
          <cell r="X53">
            <v>6598410.800000001</v>
          </cell>
          <cell r="AD53">
            <v>6567447.19</v>
          </cell>
          <cell r="AE53">
            <v>30963.61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B417"/>
  <sheetViews>
    <sheetView tabSelected="1" view="pageBreakPreview" zoomScale="70" zoomScaleSheetLayoutView="70" zoomScalePageLayoutView="0" workbookViewId="0" topLeftCell="A75">
      <selection activeCell="FX169" sqref="FX169"/>
    </sheetView>
  </sheetViews>
  <sheetFormatPr defaultColWidth="0.875" defaultRowHeight="12.75"/>
  <cols>
    <col min="1" max="27" width="0.875" style="1" customWidth="1"/>
    <col min="28" max="28" width="35.25390625" style="1" customWidth="1"/>
    <col min="29" max="102" width="0.875" style="1" customWidth="1"/>
    <col min="103" max="103" width="2.25390625" style="1" customWidth="1"/>
    <col min="104" max="118" width="0.875" style="1" customWidth="1"/>
    <col min="119" max="119" width="1.37890625" style="1" customWidth="1"/>
    <col min="120" max="134" width="0.875" style="1" customWidth="1"/>
    <col min="135" max="135" width="2.875" style="1" customWidth="1"/>
    <col min="136" max="150" width="0.875" style="1" customWidth="1"/>
    <col min="151" max="151" width="0.74609375" style="1" customWidth="1"/>
    <col min="152" max="165" width="0.875" style="1" customWidth="1"/>
    <col min="166" max="166" width="0.12890625" style="1" customWidth="1"/>
    <col min="167" max="167" width="0.875" style="1" hidden="1" customWidth="1"/>
    <col min="168" max="169" width="0.875" style="1" customWidth="1"/>
    <col min="170" max="170" width="17.00390625" style="1" customWidth="1"/>
    <col min="171" max="176" width="0.875" style="1" customWidth="1"/>
    <col min="177" max="177" width="14.125" style="1" customWidth="1"/>
    <col min="178" max="179" width="0.875" style="1" customWidth="1"/>
    <col min="180" max="180" width="13.375" style="1" customWidth="1"/>
    <col min="181" max="188" width="0.875" style="1" customWidth="1"/>
    <col min="189" max="189" width="10.25390625" style="1" customWidth="1"/>
    <col min="190" max="209" width="0.875" style="1" customWidth="1"/>
    <col min="210" max="210" width="18.125" style="1" customWidth="1"/>
    <col min="211" max="16384" width="0.875" style="1" customWidth="1"/>
  </cols>
  <sheetData>
    <row r="1" ht="15" customHeight="1">
      <c r="N1" s="2"/>
    </row>
    <row r="2" spans="82:167" ht="15">
      <c r="CD2" s="102" t="s">
        <v>8</v>
      </c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</row>
    <row r="3" spans="82:167" ht="18" customHeight="1">
      <c r="CD3" s="103" t="s">
        <v>221</v>
      </c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</row>
    <row r="4" spans="82:167" s="2" customFormat="1" ht="12" customHeight="1">
      <c r="CD4" s="104" t="s">
        <v>17</v>
      </c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</row>
    <row r="5" spans="82:167" ht="15"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 t="s">
        <v>222</v>
      </c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</row>
    <row r="6" spans="82:167" s="2" customFormat="1" ht="12">
      <c r="CD6" s="107" t="s">
        <v>6</v>
      </c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 t="s">
        <v>7</v>
      </c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</row>
    <row r="7" spans="106:144" ht="15">
      <c r="DB7" s="76" t="s">
        <v>2</v>
      </c>
      <c r="DC7" s="76"/>
      <c r="DD7" s="87" t="s">
        <v>250</v>
      </c>
      <c r="DE7" s="87"/>
      <c r="DF7" s="87"/>
      <c r="DG7" s="87"/>
      <c r="DH7" s="106" t="s">
        <v>2</v>
      </c>
      <c r="DI7" s="106"/>
      <c r="DJ7" s="106"/>
      <c r="DK7" s="87" t="s">
        <v>248</v>
      </c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77">
        <v>20</v>
      </c>
      <c r="ED7" s="77"/>
      <c r="EE7" s="77"/>
      <c r="EF7" s="77"/>
      <c r="EG7" s="86" t="s">
        <v>223</v>
      </c>
      <c r="EH7" s="86"/>
      <c r="EI7" s="86"/>
      <c r="EJ7" s="86"/>
      <c r="EK7" s="78" t="s">
        <v>3</v>
      </c>
      <c r="EL7" s="78"/>
      <c r="EM7" s="78"/>
      <c r="EN7" s="78"/>
    </row>
    <row r="8" ht="15">
      <c r="CY8" s="7"/>
    </row>
    <row r="9" spans="1:167" ht="16.5">
      <c r="A9" s="95" t="s">
        <v>275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</row>
    <row r="10" spans="36:93" s="8" customFormat="1" ht="16.5">
      <c r="AJ10" s="9"/>
      <c r="AM10" s="9"/>
      <c r="BV10" s="91" t="s">
        <v>25</v>
      </c>
      <c r="BW10" s="91"/>
      <c r="BX10" s="91"/>
      <c r="BY10" s="91"/>
      <c r="BZ10" s="91"/>
      <c r="CA10" s="91"/>
      <c r="CB10" s="91"/>
      <c r="CC10" s="91"/>
      <c r="CD10" s="91"/>
      <c r="CE10" s="93" t="s">
        <v>223</v>
      </c>
      <c r="CF10" s="93"/>
      <c r="CG10" s="93"/>
      <c r="CH10" s="93"/>
      <c r="CI10" s="92" t="s">
        <v>4</v>
      </c>
      <c r="CJ10" s="92"/>
      <c r="CK10" s="92"/>
      <c r="CL10" s="92"/>
      <c r="CM10" s="92"/>
      <c r="CN10" s="92"/>
      <c r="CO10" s="92"/>
    </row>
    <row r="11" ht="4.5" customHeight="1"/>
    <row r="12" spans="140:167" ht="16.5" customHeight="1">
      <c r="EJ12" s="17"/>
      <c r="EK12" s="17"/>
      <c r="EL12" s="17"/>
      <c r="EM12" s="17"/>
      <c r="EN12" s="17"/>
      <c r="EO12" s="108" t="s">
        <v>9</v>
      </c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</row>
    <row r="13" spans="140:167" ht="16.5" customHeight="1">
      <c r="EJ13" s="17"/>
      <c r="EK13" s="17"/>
      <c r="EL13" s="17"/>
      <c r="EM13" s="40" t="s">
        <v>18</v>
      </c>
      <c r="EN13" s="17"/>
      <c r="EO13" s="277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9"/>
    </row>
    <row r="14" spans="33:167" ht="21" customHeight="1">
      <c r="AG14" s="100" t="s">
        <v>2</v>
      </c>
      <c r="AH14" s="100"/>
      <c r="AI14" s="97" t="s">
        <v>250</v>
      </c>
      <c r="AJ14" s="97"/>
      <c r="AK14" s="97"/>
      <c r="AL14" s="97"/>
      <c r="AM14" s="96" t="s">
        <v>2</v>
      </c>
      <c r="AN14" s="96"/>
      <c r="AO14" s="96"/>
      <c r="AP14" s="97" t="s">
        <v>248</v>
      </c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101">
        <v>20</v>
      </c>
      <c r="BI14" s="101"/>
      <c r="BJ14" s="101"/>
      <c r="BK14" s="101"/>
      <c r="BL14" s="94" t="s">
        <v>223</v>
      </c>
      <c r="BM14" s="94"/>
      <c r="BN14" s="94"/>
      <c r="BO14" s="94"/>
      <c r="BP14" s="96" t="s">
        <v>3</v>
      </c>
      <c r="BQ14" s="96"/>
      <c r="BR14" s="96"/>
      <c r="BS14" s="96"/>
      <c r="BY14" s="11"/>
      <c r="EJ14" s="17"/>
      <c r="EK14" s="17"/>
      <c r="EL14" s="17"/>
      <c r="EM14" s="18" t="s">
        <v>10</v>
      </c>
      <c r="EN14" s="17"/>
      <c r="EO14" s="280" t="s">
        <v>251</v>
      </c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2"/>
    </row>
    <row r="15" spans="77:167" ht="6" customHeight="1">
      <c r="BY15" s="11"/>
      <c r="BZ15" s="11"/>
      <c r="EJ15" s="17"/>
      <c r="EK15" s="17"/>
      <c r="EL15" s="17"/>
      <c r="EM15" s="18"/>
      <c r="EN15" s="17"/>
      <c r="EO15" s="283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5"/>
    </row>
    <row r="16" spans="1:167" ht="46.5" customHeight="1">
      <c r="A16" s="74" t="s">
        <v>42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98" t="s">
        <v>257</v>
      </c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EJ16" s="17"/>
      <c r="EK16" s="17"/>
      <c r="EL16" s="17"/>
      <c r="EM16" s="40" t="s">
        <v>11</v>
      </c>
      <c r="EN16" s="17"/>
      <c r="EO16" s="84" t="s">
        <v>258</v>
      </c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</row>
    <row r="17" spans="1:167" ht="45" customHeight="1">
      <c r="A17" s="74" t="s">
        <v>43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EJ17" s="17"/>
      <c r="EK17" s="17"/>
      <c r="EL17" s="17"/>
      <c r="EM17" s="40"/>
      <c r="EN17" s="17"/>
      <c r="EO17" s="84" t="s">
        <v>259</v>
      </c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</row>
    <row r="18" spans="1:167" s="12" customFormat="1" ht="16.5" customHeight="1">
      <c r="A18" s="99" t="s">
        <v>45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EJ18" s="41"/>
      <c r="EK18" s="41"/>
      <c r="EL18" s="41"/>
      <c r="EM18" s="42"/>
      <c r="EN18" s="41"/>
      <c r="EO18" s="84" t="s">
        <v>260</v>
      </c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</row>
    <row r="19" spans="1:167" s="12" customFormat="1" ht="16.5" customHeight="1">
      <c r="A19" s="99" t="s">
        <v>44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EJ19" s="41"/>
      <c r="EK19" s="41"/>
      <c r="EL19" s="41"/>
      <c r="EM19" s="42"/>
      <c r="EN19" s="41"/>
      <c r="EO19" s="84" t="s">
        <v>255</v>
      </c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</row>
    <row r="20" spans="1:167" ht="30.75" customHeight="1">
      <c r="A20" s="74" t="s">
        <v>46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98" t="s">
        <v>234</v>
      </c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EJ20" s="17"/>
      <c r="EK20" s="17"/>
      <c r="EL20" s="17"/>
      <c r="EM20" s="40" t="s">
        <v>47</v>
      </c>
      <c r="EN20" s="17"/>
      <c r="EO20" s="84" t="s">
        <v>233</v>
      </c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</row>
    <row r="21" spans="1:167" ht="45" customHeight="1">
      <c r="A21" s="74" t="s">
        <v>48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89" t="s">
        <v>261</v>
      </c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EJ21" s="17"/>
      <c r="EK21" s="17"/>
      <c r="EL21" s="17"/>
      <c r="EM21" s="40" t="s">
        <v>237</v>
      </c>
      <c r="EN21" s="17"/>
      <c r="EO21" s="84" t="s">
        <v>256</v>
      </c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</row>
    <row r="22" spans="1:167" s="12" customFormat="1" ht="16.5" customHeight="1">
      <c r="A22" s="99" t="s">
        <v>13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EJ22" s="41"/>
      <c r="EK22" s="41"/>
      <c r="EL22" s="41"/>
      <c r="EM22" s="40" t="s">
        <v>12</v>
      </c>
      <c r="EN22" s="41"/>
      <c r="EO22" s="277" t="s">
        <v>35</v>
      </c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9"/>
    </row>
    <row r="23" spans="1:108" s="12" customFormat="1" ht="3" customHeight="1">
      <c r="A23" s="13"/>
      <c r="BX23" s="13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5" spans="2:166" s="3" customFormat="1" ht="15" customHeight="1">
      <c r="B25" s="75" t="s">
        <v>38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</row>
    <row r="26" spans="1:108" s="3" customFormat="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" customHeight="1">
      <c r="A27" s="14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67" ht="183" customHeight="1">
      <c r="A28" s="85" t="s">
        <v>246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</row>
    <row r="29" spans="1:108" ht="15" customHeight="1">
      <c r="A29" s="14" t="s">
        <v>40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67" ht="214.5" customHeight="1">
      <c r="A30" s="85" t="s">
        <v>252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</row>
    <row r="31" spans="1:108" ht="15">
      <c r="A31" s="14" t="s">
        <v>218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67" ht="17.2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</row>
    <row r="34" spans="2:166" ht="15">
      <c r="B34" s="88" t="s">
        <v>49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</row>
    <row r="35" spans="63:105" ht="15">
      <c r="BK35" s="76" t="s">
        <v>50</v>
      </c>
      <c r="BL35" s="76"/>
      <c r="BM35" s="76"/>
      <c r="BN35" s="76"/>
      <c r="BO35" s="76"/>
      <c r="BP35" s="76"/>
      <c r="BQ35" s="87" t="s">
        <v>247</v>
      </c>
      <c r="BR35" s="87"/>
      <c r="BS35" s="87"/>
      <c r="BT35" s="87"/>
      <c r="BU35" s="78" t="s">
        <v>2</v>
      </c>
      <c r="BV35" s="78"/>
      <c r="BW35" s="78"/>
      <c r="BX35" s="87" t="s">
        <v>248</v>
      </c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77">
        <v>20</v>
      </c>
      <c r="CQ35" s="77"/>
      <c r="CR35" s="77"/>
      <c r="CS35" s="77"/>
      <c r="CT35" s="86" t="s">
        <v>223</v>
      </c>
      <c r="CU35" s="86"/>
      <c r="CV35" s="86"/>
      <c r="CW35" s="86"/>
      <c r="CX35" s="78" t="s">
        <v>3</v>
      </c>
      <c r="CY35" s="78"/>
      <c r="CZ35" s="78"/>
      <c r="DA35" s="78"/>
    </row>
    <row r="37" spans="1:167" ht="16.5" customHeight="1">
      <c r="A37" s="79" t="s">
        <v>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1"/>
      <c r="EH37" s="79" t="s">
        <v>51</v>
      </c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1"/>
    </row>
    <row r="38" spans="1:167" s="3" customFormat="1" ht="15.75" customHeight="1">
      <c r="A38" s="21"/>
      <c r="B38" s="112" t="s">
        <v>37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3"/>
      <c r="EH38" s="114">
        <v>13411262.51</v>
      </c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6"/>
    </row>
    <row r="39" spans="1:167" ht="15.75" customHeight="1">
      <c r="A39" s="22"/>
      <c r="B39" s="117" t="s">
        <v>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8"/>
      <c r="EH39" s="109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1"/>
    </row>
    <row r="40" spans="1:167" ht="15.75" customHeight="1">
      <c r="A40" s="23"/>
      <c r="B40" s="119" t="s">
        <v>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20"/>
      <c r="EH40" s="109">
        <v>8960393.32</v>
      </c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1"/>
    </row>
    <row r="41" spans="1:167" ht="15.75" customHeight="1">
      <c r="A41" s="22"/>
      <c r="B41" s="121" t="s">
        <v>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2"/>
      <c r="EH41" s="109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1"/>
    </row>
    <row r="42" spans="1:167" ht="30.75" customHeight="1">
      <c r="A42" s="23"/>
      <c r="B42" s="119" t="s">
        <v>36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20"/>
      <c r="EH42" s="123">
        <v>13411262.51</v>
      </c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5"/>
    </row>
    <row r="43" spans="1:167" ht="30.75" customHeight="1">
      <c r="A43" s="23"/>
      <c r="B43" s="119" t="s">
        <v>41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20"/>
      <c r="EH43" s="123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5"/>
    </row>
    <row r="44" spans="1:167" ht="30.75" customHeight="1">
      <c r="A44" s="23"/>
      <c r="B44" s="119" t="s">
        <v>53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20"/>
      <c r="EH44" s="123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5"/>
    </row>
    <row r="45" spans="1:167" ht="15.75" customHeight="1">
      <c r="A45" s="23"/>
      <c r="B45" s="119" t="s">
        <v>32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20"/>
      <c r="EH45" s="123">
        <v>4030508</v>
      </c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5"/>
    </row>
    <row r="46" spans="1:167" ht="15.75" customHeight="1">
      <c r="A46" s="23"/>
      <c r="B46" s="119" t="s">
        <v>215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20"/>
      <c r="EH46" s="123">
        <v>4450866.19</v>
      </c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5"/>
    </row>
    <row r="47" spans="1:167" ht="15.75" customHeight="1">
      <c r="A47" s="24"/>
      <c r="B47" s="121" t="s">
        <v>5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2"/>
      <c r="EH47" s="123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5"/>
    </row>
    <row r="48" spans="1:167" ht="15.75" customHeight="1">
      <c r="A48" s="23"/>
      <c r="B48" s="119" t="s">
        <v>15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20"/>
      <c r="EH48" s="123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5"/>
    </row>
    <row r="49" spans="1:167" ht="15.75" customHeight="1">
      <c r="A49" s="23"/>
      <c r="B49" s="119" t="s">
        <v>16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20"/>
      <c r="EH49" s="123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5"/>
    </row>
    <row r="50" spans="1:167" s="3" customFormat="1" ht="15.75" customHeight="1">
      <c r="A50" s="21"/>
      <c r="B50" s="112" t="s">
        <v>54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3"/>
      <c r="EH50" s="129">
        <f>EH57</f>
        <v>10269.369999999999</v>
      </c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1"/>
    </row>
    <row r="51" spans="1:167" ht="15.75" customHeight="1">
      <c r="A51" s="22"/>
      <c r="B51" s="117" t="s">
        <v>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8"/>
      <c r="EH51" s="123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5"/>
    </row>
    <row r="52" spans="1:167" ht="15.75" customHeight="1">
      <c r="A52" s="23"/>
      <c r="B52" s="119" t="s">
        <v>55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20"/>
      <c r="EH52" s="109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1"/>
    </row>
    <row r="53" spans="1:167" ht="15.75" customHeight="1">
      <c r="A53" s="22"/>
      <c r="B53" s="121" t="s">
        <v>5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2"/>
      <c r="EH53" s="109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1"/>
    </row>
    <row r="54" spans="1:167" ht="15.75" customHeight="1">
      <c r="A54" s="23"/>
      <c r="B54" s="119" t="s">
        <v>56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20"/>
      <c r="EH54" s="109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1"/>
    </row>
    <row r="55" spans="1:167" ht="15.75" customHeight="1">
      <c r="A55" s="23"/>
      <c r="B55" s="119" t="s">
        <v>57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20"/>
      <c r="EH55" s="109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1"/>
    </row>
    <row r="56" spans="1:167" ht="15.75" customHeight="1">
      <c r="A56" s="23"/>
      <c r="B56" s="119" t="s">
        <v>58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20"/>
      <c r="EH56" s="123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5"/>
    </row>
    <row r="57" spans="1:167" ht="30.75" customHeight="1">
      <c r="A57" s="23"/>
      <c r="B57" s="119" t="s">
        <v>59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20"/>
      <c r="EH57" s="109">
        <f>EH59+EH61+EH63+EH68</f>
        <v>10269.369999999999</v>
      </c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1"/>
    </row>
    <row r="58" spans="1:167" ht="15.75" customHeight="1">
      <c r="A58" s="25"/>
      <c r="B58" s="121" t="s">
        <v>5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2"/>
      <c r="EH58" s="109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1"/>
    </row>
    <row r="59" spans="1:167" ht="15.75" customHeight="1">
      <c r="A59" s="23"/>
      <c r="B59" s="119" t="s">
        <v>60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20"/>
      <c r="EH59" s="123">
        <v>101.41</v>
      </c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5"/>
    </row>
    <row r="60" spans="1:167" ht="15.75" customHeight="1">
      <c r="A60" s="23"/>
      <c r="B60" s="119" t="s">
        <v>61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20"/>
      <c r="EH60" s="123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5"/>
    </row>
    <row r="61" spans="1:167" ht="15.75" customHeight="1">
      <c r="A61" s="23"/>
      <c r="B61" s="119" t="s">
        <v>62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20"/>
      <c r="EH61" s="123">
        <f>3401.49+6766.47</f>
        <v>10167.96</v>
      </c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5"/>
    </row>
    <row r="62" spans="1:167" ht="15.75" customHeight="1">
      <c r="A62" s="23"/>
      <c r="B62" s="119" t="s">
        <v>63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20"/>
      <c r="EH62" s="123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5"/>
    </row>
    <row r="63" spans="1:167" ht="15.75" customHeight="1">
      <c r="A63" s="23"/>
      <c r="B63" s="119" t="s">
        <v>64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20"/>
      <c r="EH63" s="123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5"/>
    </row>
    <row r="64" spans="1:167" ht="15.75" customHeight="1">
      <c r="A64" s="23"/>
      <c r="B64" s="119" t="s">
        <v>65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20"/>
      <c r="EH64" s="123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5"/>
    </row>
    <row r="65" spans="1:167" ht="15.75" customHeight="1">
      <c r="A65" s="23"/>
      <c r="B65" s="119" t="s">
        <v>66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20"/>
      <c r="EH65" s="123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5"/>
    </row>
    <row r="66" spans="1:167" ht="15.75" customHeight="1">
      <c r="A66" s="23"/>
      <c r="B66" s="119" t="s">
        <v>67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20"/>
      <c r="EH66" s="123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5"/>
    </row>
    <row r="67" spans="1:167" ht="15.75" customHeight="1">
      <c r="A67" s="23"/>
      <c r="B67" s="119" t="s">
        <v>68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20"/>
      <c r="EH67" s="123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5"/>
    </row>
    <row r="68" spans="1:167" ht="15.75" customHeight="1">
      <c r="A68" s="23"/>
      <c r="B68" s="119" t="s">
        <v>69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20"/>
      <c r="EH68" s="123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5"/>
    </row>
    <row r="69" spans="1:167" ht="30.75" customHeight="1">
      <c r="A69" s="23"/>
      <c r="B69" s="119" t="s">
        <v>70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20"/>
      <c r="EH69" s="123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5"/>
    </row>
    <row r="70" spans="1:167" ht="15.75" customHeight="1">
      <c r="A70" s="25"/>
      <c r="B70" s="121" t="s">
        <v>5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2"/>
      <c r="EH70" s="123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125"/>
    </row>
    <row r="71" spans="1:167" ht="15.75" customHeight="1">
      <c r="A71" s="23"/>
      <c r="B71" s="119" t="s">
        <v>71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20"/>
      <c r="EH71" s="123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4"/>
      <c r="FD71" s="124"/>
      <c r="FE71" s="124"/>
      <c r="FF71" s="124"/>
      <c r="FG71" s="124"/>
      <c r="FH71" s="124"/>
      <c r="FI71" s="124"/>
      <c r="FJ71" s="124"/>
      <c r="FK71" s="125"/>
    </row>
    <row r="72" spans="1:167" ht="15.75" customHeight="1">
      <c r="A72" s="23"/>
      <c r="B72" s="119" t="s">
        <v>72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20"/>
      <c r="EH72" s="123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5"/>
    </row>
    <row r="73" spans="1:167" ht="15.75" customHeight="1">
      <c r="A73" s="23"/>
      <c r="B73" s="119" t="s">
        <v>73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20"/>
      <c r="EH73" s="123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5"/>
    </row>
    <row r="74" spans="1:167" ht="15.75" customHeight="1">
      <c r="A74" s="23"/>
      <c r="B74" s="119" t="s">
        <v>74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20"/>
      <c r="EH74" s="123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5"/>
    </row>
    <row r="75" spans="1:167" ht="15.75" customHeight="1">
      <c r="A75" s="23"/>
      <c r="B75" s="119" t="s">
        <v>75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20"/>
      <c r="EH75" s="123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5"/>
    </row>
    <row r="76" spans="1:167" ht="15.75" customHeight="1">
      <c r="A76" s="23"/>
      <c r="B76" s="119" t="s">
        <v>76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20"/>
      <c r="EH76" s="123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5"/>
    </row>
    <row r="77" spans="1:167" ht="15.75" customHeight="1">
      <c r="A77" s="23"/>
      <c r="B77" s="119" t="s">
        <v>77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20"/>
      <c r="EH77" s="123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5"/>
    </row>
    <row r="78" spans="1:167" ht="15.75" customHeight="1">
      <c r="A78" s="23"/>
      <c r="B78" s="119" t="s">
        <v>78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20"/>
      <c r="EH78" s="123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5"/>
    </row>
    <row r="79" spans="1:167" ht="15.75" customHeight="1">
      <c r="A79" s="23"/>
      <c r="B79" s="119" t="s">
        <v>79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20"/>
      <c r="EH79" s="123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5"/>
    </row>
    <row r="80" spans="1:167" ht="15.75" customHeight="1">
      <c r="A80" s="23"/>
      <c r="B80" s="119" t="s">
        <v>80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20"/>
      <c r="EH80" s="123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  <c r="FE80" s="124"/>
      <c r="FF80" s="124"/>
      <c r="FG80" s="124"/>
      <c r="FH80" s="124"/>
      <c r="FI80" s="124"/>
      <c r="FJ80" s="124"/>
      <c r="FK80" s="125"/>
    </row>
    <row r="81" spans="1:167" ht="15.75" customHeight="1">
      <c r="A81" s="23"/>
      <c r="B81" s="119" t="s">
        <v>81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20"/>
      <c r="EH81" s="123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4"/>
      <c r="FK81" s="125"/>
    </row>
    <row r="82" spans="1:167" ht="15.75" customHeight="1">
      <c r="A82" s="23"/>
      <c r="B82" s="119" t="s">
        <v>82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20"/>
      <c r="EH82" s="123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  <c r="FF82" s="124"/>
      <c r="FG82" s="124"/>
      <c r="FH82" s="124"/>
      <c r="FI82" s="124"/>
      <c r="FJ82" s="124"/>
      <c r="FK82" s="125"/>
    </row>
    <row r="83" spans="1:167" ht="15.75" customHeight="1">
      <c r="A83" s="23"/>
      <c r="B83" s="119" t="s">
        <v>216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20"/>
      <c r="EH83" s="123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5"/>
    </row>
    <row r="84" spans="1:167" s="3" customFormat="1" ht="15.75" customHeight="1">
      <c r="A84" s="21"/>
      <c r="B84" s="112" t="s">
        <v>83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3"/>
      <c r="EH84" s="129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1"/>
    </row>
    <row r="85" spans="1:167" ht="15.75" customHeight="1">
      <c r="A85" s="26"/>
      <c r="B85" s="117" t="s">
        <v>1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8"/>
      <c r="EH85" s="123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124"/>
      <c r="FG85" s="124"/>
      <c r="FH85" s="124"/>
      <c r="FI85" s="124"/>
      <c r="FJ85" s="124"/>
      <c r="FK85" s="125"/>
    </row>
    <row r="86" spans="1:167" ht="15.75" customHeight="1">
      <c r="A86" s="23"/>
      <c r="B86" s="119" t="s">
        <v>84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20"/>
      <c r="EH86" s="123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124"/>
      <c r="FG86" s="124"/>
      <c r="FH86" s="124"/>
      <c r="FI86" s="124"/>
      <c r="FJ86" s="124"/>
      <c r="FK86" s="125"/>
    </row>
    <row r="87" spans="1:167" ht="15.75" customHeight="1">
      <c r="A87" s="23"/>
      <c r="B87" s="119" t="s">
        <v>85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20"/>
      <c r="EH87" s="123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124"/>
      <c r="FG87" s="124"/>
      <c r="FH87" s="124"/>
      <c r="FI87" s="124"/>
      <c r="FJ87" s="124"/>
      <c r="FK87" s="125"/>
    </row>
    <row r="88" spans="1:167" ht="30.75" customHeight="1">
      <c r="A88" s="23"/>
      <c r="B88" s="119" t="s">
        <v>86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20"/>
      <c r="EH88" s="126">
        <f>EH90+EH94+EH95+EH99+EH100+EH93</f>
        <v>536013.75</v>
      </c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5"/>
    </row>
    <row r="89" spans="1:167" ht="15.75" customHeight="1">
      <c r="A89" s="25"/>
      <c r="B89" s="121" t="s">
        <v>5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2"/>
      <c r="EH89" s="109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1"/>
    </row>
    <row r="90" spans="1:167" ht="15.75" customHeight="1">
      <c r="A90" s="23"/>
      <c r="B90" s="119" t="s">
        <v>26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20"/>
      <c r="EH90" s="123">
        <f>182983.84+96771.91</f>
        <v>279755.75</v>
      </c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5"/>
    </row>
    <row r="91" spans="1:167" ht="15.75" customHeight="1">
      <c r="A91" s="23"/>
      <c r="B91" s="119" t="s">
        <v>19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20"/>
      <c r="EH91" s="123"/>
      <c r="EI91" s="124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5"/>
    </row>
    <row r="92" spans="1:167" ht="15.75" customHeight="1">
      <c r="A92" s="23"/>
      <c r="B92" s="119" t="s">
        <v>20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20"/>
      <c r="EH92" s="123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  <c r="FI92" s="124"/>
      <c r="FJ92" s="124"/>
      <c r="FK92" s="125"/>
    </row>
    <row r="93" spans="1:167" ht="15.75" customHeight="1">
      <c r="A93" s="23"/>
      <c r="B93" s="119" t="s">
        <v>21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20"/>
      <c r="EH93" s="126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8"/>
    </row>
    <row r="94" spans="1:167" ht="15.75" customHeight="1">
      <c r="A94" s="23"/>
      <c r="B94" s="119" t="s">
        <v>22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20"/>
      <c r="EH94" s="126">
        <f>1200+195588+3620+200</f>
        <v>200608</v>
      </c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8"/>
    </row>
    <row r="95" spans="1:167" ht="15.75" customHeight="1">
      <c r="A95" s="23"/>
      <c r="B95" s="119" t="s">
        <v>23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20"/>
      <c r="EH95" s="126">
        <f>800+2000+5000</f>
        <v>7800</v>
      </c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8"/>
    </row>
    <row r="96" spans="1:167" ht="15.75" customHeight="1">
      <c r="A96" s="23"/>
      <c r="B96" s="119" t="s">
        <v>24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20"/>
      <c r="EH96" s="126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8"/>
    </row>
    <row r="97" spans="1:167" ht="15.75" customHeight="1">
      <c r="A97" s="23"/>
      <c r="B97" s="119" t="s">
        <v>27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20"/>
      <c r="EH97" s="126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8"/>
    </row>
    <row r="98" spans="1:167" ht="15.75" customHeight="1">
      <c r="A98" s="23"/>
      <c r="B98" s="119" t="s">
        <v>33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20"/>
      <c r="EH98" s="126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8"/>
    </row>
    <row r="99" spans="1:167" ht="15.75" customHeight="1">
      <c r="A99" s="23"/>
      <c r="B99" s="119" t="s">
        <v>28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20"/>
      <c r="EH99" s="126">
        <v>47850</v>
      </c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8"/>
    </row>
    <row r="100" spans="1:167" ht="15.75" customHeight="1">
      <c r="A100" s="23"/>
      <c r="B100" s="119" t="s">
        <v>29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20"/>
      <c r="EH100" s="123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4"/>
      <c r="FH100" s="124"/>
      <c r="FI100" s="124"/>
      <c r="FJ100" s="124"/>
      <c r="FK100" s="125"/>
    </row>
    <row r="101" spans="1:167" ht="15.75" customHeight="1">
      <c r="A101" s="23"/>
      <c r="B101" s="119" t="s">
        <v>30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20"/>
      <c r="EH101" s="123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  <c r="EX101" s="124"/>
      <c r="EY101" s="124"/>
      <c r="EZ101" s="124"/>
      <c r="FA101" s="124"/>
      <c r="FB101" s="124"/>
      <c r="FC101" s="124"/>
      <c r="FD101" s="124"/>
      <c r="FE101" s="124"/>
      <c r="FF101" s="124"/>
      <c r="FG101" s="124"/>
      <c r="FH101" s="124"/>
      <c r="FI101" s="124"/>
      <c r="FJ101" s="124"/>
      <c r="FK101" s="125"/>
    </row>
    <row r="102" spans="1:167" ht="15.75" customHeight="1">
      <c r="A102" s="23"/>
      <c r="B102" s="119" t="s">
        <v>31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20"/>
      <c r="EH102" s="123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4"/>
      <c r="EU102" s="124"/>
      <c r="EV102" s="124"/>
      <c r="EW102" s="124"/>
      <c r="EX102" s="124"/>
      <c r="EY102" s="124"/>
      <c r="EZ102" s="124"/>
      <c r="FA102" s="124"/>
      <c r="FB102" s="124"/>
      <c r="FC102" s="124"/>
      <c r="FD102" s="124"/>
      <c r="FE102" s="124"/>
      <c r="FF102" s="124"/>
      <c r="FG102" s="124"/>
      <c r="FH102" s="124"/>
      <c r="FI102" s="124"/>
      <c r="FJ102" s="124"/>
      <c r="FK102" s="125"/>
    </row>
    <row r="103" spans="1:167" ht="30.75" customHeight="1">
      <c r="A103" s="23"/>
      <c r="B103" s="119" t="s">
        <v>87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20"/>
      <c r="EH103" s="123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  <c r="FF103" s="124"/>
      <c r="FG103" s="124"/>
      <c r="FH103" s="124"/>
      <c r="FI103" s="124"/>
      <c r="FJ103" s="124"/>
      <c r="FK103" s="125"/>
    </row>
    <row r="104" spans="1:167" ht="15.75" customHeight="1">
      <c r="A104" s="27"/>
      <c r="B104" s="121" t="s">
        <v>5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2"/>
      <c r="EH104" s="123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24"/>
      <c r="EU104" s="124"/>
      <c r="EV104" s="124"/>
      <c r="EW104" s="124"/>
      <c r="EX104" s="124"/>
      <c r="EY104" s="124"/>
      <c r="EZ104" s="124"/>
      <c r="FA104" s="124"/>
      <c r="FB104" s="124"/>
      <c r="FC104" s="124"/>
      <c r="FD104" s="124"/>
      <c r="FE104" s="124"/>
      <c r="FF104" s="124"/>
      <c r="FG104" s="124"/>
      <c r="FH104" s="124"/>
      <c r="FI104" s="124"/>
      <c r="FJ104" s="124"/>
      <c r="FK104" s="125"/>
    </row>
    <row r="105" spans="1:167" ht="15.75" customHeight="1">
      <c r="A105" s="23"/>
      <c r="B105" s="119" t="s">
        <v>88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20"/>
      <c r="EH105" s="123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  <c r="EX105" s="124"/>
      <c r="EY105" s="124"/>
      <c r="EZ105" s="124"/>
      <c r="FA105" s="124"/>
      <c r="FB105" s="124"/>
      <c r="FC105" s="124"/>
      <c r="FD105" s="124"/>
      <c r="FE105" s="124"/>
      <c r="FF105" s="124"/>
      <c r="FG105" s="124"/>
      <c r="FH105" s="124"/>
      <c r="FI105" s="124"/>
      <c r="FJ105" s="124"/>
      <c r="FK105" s="125"/>
    </row>
    <row r="106" spans="1:167" ht="15.75" customHeight="1">
      <c r="A106" s="23"/>
      <c r="B106" s="119" t="s">
        <v>89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20"/>
      <c r="EH106" s="123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4"/>
      <c r="EU106" s="124"/>
      <c r="EV106" s="124"/>
      <c r="EW106" s="124"/>
      <c r="EX106" s="124"/>
      <c r="EY106" s="124"/>
      <c r="EZ106" s="124"/>
      <c r="FA106" s="124"/>
      <c r="FB106" s="124"/>
      <c r="FC106" s="124"/>
      <c r="FD106" s="124"/>
      <c r="FE106" s="124"/>
      <c r="FF106" s="124"/>
      <c r="FG106" s="124"/>
      <c r="FH106" s="124"/>
      <c r="FI106" s="124"/>
      <c r="FJ106" s="124"/>
      <c r="FK106" s="125"/>
    </row>
    <row r="107" spans="1:167" ht="15.75" customHeight="1">
      <c r="A107" s="23"/>
      <c r="B107" s="119" t="s">
        <v>90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20"/>
      <c r="EH107" s="123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4"/>
      <c r="FK107" s="125"/>
    </row>
    <row r="108" spans="1:167" ht="15.75" customHeight="1">
      <c r="A108" s="23"/>
      <c r="B108" s="119" t="s">
        <v>91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20"/>
      <c r="EH108" s="123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5"/>
    </row>
    <row r="109" spans="1:167" ht="15.75" customHeight="1">
      <c r="A109" s="23"/>
      <c r="B109" s="119" t="s">
        <v>92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20"/>
      <c r="EH109" s="123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4"/>
      <c r="FK109" s="125"/>
    </row>
    <row r="110" spans="1:167" ht="15.75" customHeight="1">
      <c r="A110" s="23"/>
      <c r="B110" s="119" t="s">
        <v>93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20"/>
      <c r="EH110" s="123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4"/>
      <c r="EU110" s="124"/>
      <c r="EV110" s="124"/>
      <c r="EW110" s="124"/>
      <c r="EX110" s="124"/>
      <c r="EY110" s="124"/>
      <c r="EZ110" s="124"/>
      <c r="FA110" s="124"/>
      <c r="FB110" s="124"/>
      <c r="FC110" s="124"/>
      <c r="FD110" s="124"/>
      <c r="FE110" s="124"/>
      <c r="FF110" s="124"/>
      <c r="FG110" s="124"/>
      <c r="FH110" s="124"/>
      <c r="FI110" s="124"/>
      <c r="FJ110" s="124"/>
      <c r="FK110" s="125"/>
    </row>
    <row r="111" spans="1:167" ht="15.75" customHeight="1">
      <c r="A111" s="23"/>
      <c r="B111" s="119" t="s">
        <v>94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20"/>
      <c r="EH111" s="123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4"/>
      <c r="EU111" s="124"/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4"/>
      <c r="FF111" s="124"/>
      <c r="FG111" s="124"/>
      <c r="FH111" s="124"/>
      <c r="FI111" s="124"/>
      <c r="FJ111" s="124"/>
      <c r="FK111" s="125"/>
    </row>
    <row r="112" spans="1:167" ht="15.75" customHeight="1">
      <c r="A112" s="23"/>
      <c r="B112" s="119" t="s">
        <v>95</v>
      </c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20"/>
      <c r="EH112" s="123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4"/>
      <c r="FI112" s="124"/>
      <c r="FJ112" s="124"/>
      <c r="FK112" s="125"/>
    </row>
    <row r="113" spans="1:167" ht="15.75" customHeight="1">
      <c r="A113" s="23"/>
      <c r="B113" s="119" t="s">
        <v>96</v>
      </c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20"/>
      <c r="EH113" s="123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  <c r="FH113" s="124"/>
      <c r="FI113" s="124"/>
      <c r="FJ113" s="124"/>
      <c r="FK113" s="125"/>
    </row>
    <row r="114" spans="1:167" ht="15.75" customHeight="1">
      <c r="A114" s="23"/>
      <c r="B114" s="119" t="s">
        <v>97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20"/>
      <c r="EH114" s="123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4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124"/>
      <c r="FI114" s="124"/>
      <c r="FJ114" s="124"/>
      <c r="FK114" s="125"/>
    </row>
    <row r="115" spans="1:167" ht="15.75" customHeight="1">
      <c r="A115" s="23"/>
      <c r="B115" s="119" t="s">
        <v>98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20"/>
      <c r="EH115" s="123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/>
      <c r="ET115" s="124"/>
      <c r="EU115" s="124"/>
      <c r="EV115" s="124"/>
      <c r="EW115" s="124"/>
      <c r="EX115" s="124"/>
      <c r="EY115" s="124"/>
      <c r="EZ115" s="124"/>
      <c r="FA115" s="124"/>
      <c r="FB115" s="124"/>
      <c r="FC115" s="124"/>
      <c r="FD115" s="124"/>
      <c r="FE115" s="124"/>
      <c r="FF115" s="124"/>
      <c r="FG115" s="124"/>
      <c r="FH115" s="124"/>
      <c r="FI115" s="124"/>
      <c r="FJ115" s="124"/>
      <c r="FK115" s="125"/>
    </row>
    <row r="116" spans="1:167" ht="15.75" customHeight="1">
      <c r="A116" s="23"/>
      <c r="B116" s="119" t="s">
        <v>99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20"/>
      <c r="EH116" s="123"/>
      <c r="EI116" s="124"/>
      <c r="EJ116" s="124"/>
      <c r="EK116" s="124"/>
      <c r="EL116" s="124"/>
      <c r="EM116" s="124"/>
      <c r="EN116" s="124"/>
      <c r="EO116" s="124"/>
      <c r="EP116" s="124"/>
      <c r="EQ116" s="124"/>
      <c r="ER116" s="124"/>
      <c r="ES116" s="124"/>
      <c r="ET116" s="124"/>
      <c r="EU116" s="124"/>
      <c r="EV116" s="124"/>
      <c r="EW116" s="124"/>
      <c r="EX116" s="124"/>
      <c r="EY116" s="124"/>
      <c r="EZ116" s="124"/>
      <c r="FA116" s="124"/>
      <c r="FB116" s="124"/>
      <c r="FC116" s="124"/>
      <c r="FD116" s="124"/>
      <c r="FE116" s="124"/>
      <c r="FF116" s="124"/>
      <c r="FG116" s="124"/>
      <c r="FH116" s="124"/>
      <c r="FI116" s="124"/>
      <c r="FJ116" s="124"/>
      <c r="FK116" s="125"/>
    </row>
    <row r="117" spans="1:167" ht="15.75" customHeight="1">
      <c r="A117" s="23"/>
      <c r="B117" s="119" t="s">
        <v>100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20"/>
      <c r="EH117" s="123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4"/>
      <c r="FK117" s="125"/>
    </row>
    <row r="119" spans="2:166" ht="15">
      <c r="B119" s="88" t="s">
        <v>217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</row>
    <row r="120" spans="63:105" ht="15">
      <c r="BK120" s="76" t="s">
        <v>50</v>
      </c>
      <c r="BL120" s="76"/>
      <c r="BM120" s="76"/>
      <c r="BN120" s="76"/>
      <c r="BO120" s="76"/>
      <c r="BP120" s="76"/>
      <c r="BQ120" s="87" t="s">
        <v>250</v>
      </c>
      <c r="BR120" s="87"/>
      <c r="BS120" s="87"/>
      <c r="BT120" s="87"/>
      <c r="BU120" s="78" t="s">
        <v>2</v>
      </c>
      <c r="BV120" s="78"/>
      <c r="BW120" s="78"/>
      <c r="BX120" s="87" t="s">
        <v>248</v>
      </c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77">
        <v>20</v>
      </c>
      <c r="CQ120" s="77"/>
      <c r="CR120" s="77"/>
      <c r="CS120" s="77"/>
      <c r="CT120" s="86" t="s">
        <v>223</v>
      </c>
      <c r="CU120" s="86"/>
      <c r="CV120" s="86"/>
      <c r="CW120" s="86"/>
      <c r="CX120" s="78" t="s">
        <v>3</v>
      </c>
      <c r="CY120" s="78"/>
      <c r="CZ120" s="78"/>
      <c r="DA120" s="78"/>
    </row>
    <row r="121" spans="63:101" ht="15">
      <c r="BK121" s="44"/>
      <c r="BL121" s="44"/>
      <c r="BM121" s="44"/>
      <c r="BN121" s="44"/>
      <c r="BO121" s="44"/>
      <c r="BP121" s="44"/>
      <c r="BQ121" s="55"/>
      <c r="BR121" s="55"/>
      <c r="BS121" s="55"/>
      <c r="BT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49"/>
      <c r="CQ121" s="49"/>
      <c r="CR121" s="49"/>
      <c r="CS121" s="49"/>
      <c r="CT121" s="56"/>
      <c r="CU121" s="56"/>
      <c r="CV121" s="56"/>
      <c r="CW121" s="56"/>
    </row>
    <row r="122" spans="1:168" ht="15">
      <c r="A122" s="275" t="s">
        <v>272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5"/>
      <c r="BF122" s="275"/>
      <c r="BG122" s="275"/>
      <c r="BH122" s="275"/>
      <c r="BI122" s="275"/>
      <c r="BJ122" s="275"/>
      <c r="BK122" s="275"/>
      <c r="BL122" s="275"/>
      <c r="BM122" s="275"/>
      <c r="BN122" s="275"/>
      <c r="BO122" s="275"/>
      <c r="BP122" s="275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/>
      <c r="CY122" s="275"/>
      <c r="CZ122" s="275"/>
      <c r="DA122" s="275"/>
      <c r="DB122" s="275"/>
      <c r="DC122" s="275"/>
      <c r="DD122" s="275"/>
      <c r="DE122" s="275"/>
      <c r="DF122" s="275"/>
      <c r="DG122" s="275"/>
      <c r="DH122" s="275"/>
      <c r="DI122" s="275"/>
      <c r="DJ122" s="275"/>
      <c r="DK122" s="275"/>
      <c r="DL122" s="275"/>
      <c r="DM122" s="275"/>
      <c r="DN122" s="275"/>
      <c r="DO122" s="275"/>
      <c r="DP122" s="275"/>
      <c r="DQ122" s="275"/>
      <c r="DR122" s="275"/>
      <c r="DS122" s="275"/>
      <c r="DT122" s="275"/>
      <c r="DU122" s="275"/>
      <c r="DV122" s="275"/>
      <c r="DW122" s="275"/>
      <c r="DX122" s="275"/>
      <c r="DY122" s="275"/>
      <c r="DZ122" s="275"/>
      <c r="EA122" s="275"/>
      <c r="EB122" s="275"/>
      <c r="EC122" s="275"/>
      <c r="ED122" s="275"/>
      <c r="EE122" s="275"/>
      <c r="EF122" s="275"/>
      <c r="EG122" s="275"/>
      <c r="EH122" s="275"/>
      <c r="EI122" s="275"/>
      <c r="EJ122" s="275"/>
      <c r="EK122" s="275"/>
      <c r="EL122" s="275"/>
      <c r="EM122" s="275"/>
      <c r="EN122" s="275"/>
      <c r="EO122" s="275"/>
      <c r="EP122" s="275"/>
      <c r="EQ122" s="275"/>
      <c r="ER122" s="275"/>
      <c r="ES122" s="275"/>
      <c r="ET122" s="275"/>
      <c r="EU122" s="275"/>
      <c r="EV122" s="275"/>
      <c r="EW122" s="275"/>
      <c r="EX122" s="275"/>
      <c r="EY122" s="275"/>
      <c r="EZ122" s="275"/>
      <c r="FA122" s="275"/>
      <c r="FB122" s="275"/>
      <c r="FC122" s="275"/>
      <c r="FD122" s="275"/>
      <c r="FE122" s="275"/>
      <c r="FF122" s="275"/>
      <c r="FG122" s="275"/>
      <c r="FH122" s="275"/>
      <c r="FI122" s="275"/>
      <c r="FJ122" s="275"/>
      <c r="FK122" s="275"/>
      <c r="FL122" s="275"/>
    </row>
    <row r="123" spans="1:167" s="29" customFormat="1" ht="15" customHeight="1">
      <c r="A123" s="132" t="s">
        <v>108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4"/>
      <c r="AC123" s="132" t="s">
        <v>101</v>
      </c>
      <c r="AD123" s="133"/>
      <c r="AE123" s="133"/>
      <c r="AF123" s="133"/>
      <c r="AG123" s="133"/>
      <c r="AH123" s="133"/>
      <c r="AI123" s="133"/>
      <c r="AJ123" s="133"/>
      <c r="AK123" s="134"/>
      <c r="AL123" s="132" t="s">
        <v>111</v>
      </c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4"/>
      <c r="BA123" s="141" t="s">
        <v>103</v>
      </c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3"/>
    </row>
    <row r="124" spans="1:167" s="29" customFormat="1" ht="15" customHeight="1">
      <c r="A124" s="135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7"/>
      <c r="AC124" s="135"/>
      <c r="AD124" s="136"/>
      <c r="AE124" s="136"/>
      <c r="AF124" s="136"/>
      <c r="AG124" s="136"/>
      <c r="AH124" s="136"/>
      <c r="AI124" s="136"/>
      <c r="AJ124" s="136"/>
      <c r="AK124" s="137"/>
      <c r="AL124" s="135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7"/>
      <c r="BA124" s="132" t="s">
        <v>102</v>
      </c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4"/>
      <c r="BQ124" s="141" t="s">
        <v>5</v>
      </c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3"/>
    </row>
    <row r="125" spans="1:167" s="29" customFormat="1" ht="57" customHeight="1">
      <c r="A125" s="135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7"/>
      <c r="AC125" s="135"/>
      <c r="AD125" s="136"/>
      <c r="AE125" s="136"/>
      <c r="AF125" s="136"/>
      <c r="AG125" s="136"/>
      <c r="AH125" s="136"/>
      <c r="AI125" s="136"/>
      <c r="AJ125" s="136"/>
      <c r="AK125" s="137"/>
      <c r="AL125" s="135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7"/>
      <c r="BA125" s="135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7"/>
      <c r="BQ125" s="132" t="s">
        <v>110</v>
      </c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4"/>
      <c r="CG125" s="132" t="s">
        <v>109</v>
      </c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4"/>
      <c r="CZ125" s="132" t="s">
        <v>104</v>
      </c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4"/>
      <c r="DP125" s="132" t="s">
        <v>105</v>
      </c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4"/>
      <c r="EF125" s="141" t="s">
        <v>106</v>
      </c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2"/>
      <c r="FK125" s="143"/>
    </row>
    <row r="126" spans="1:180" s="29" customFormat="1" ht="69" customHeight="1">
      <c r="A126" s="138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40"/>
      <c r="AC126" s="138"/>
      <c r="AD126" s="139"/>
      <c r="AE126" s="139"/>
      <c r="AF126" s="139"/>
      <c r="AG126" s="139"/>
      <c r="AH126" s="139"/>
      <c r="AI126" s="139"/>
      <c r="AJ126" s="139"/>
      <c r="AK126" s="140"/>
      <c r="AL126" s="138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40"/>
      <c r="BA126" s="138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40"/>
      <c r="BQ126" s="138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40"/>
      <c r="CG126" s="138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40"/>
      <c r="CZ126" s="138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40"/>
      <c r="DP126" s="138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40"/>
      <c r="EF126" s="138" t="s">
        <v>102</v>
      </c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40"/>
      <c r="EV126" s="138" t="s">
        <v>107</v>
      </c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40"/>
      <c r="FN126" s="29">
        <f>BA128-BA162</f>
        <v>0</v>
      </c>
      <c r="FU126" s="43">
        <f>BQ128-BQ162</f>
        <v>0</v>
      </c>
      <c r="FX126" s="43">
        <f>CG128-CG162</f>
        <v>0</v>
      </c>
    </row>
    <row r="127" spans="1:210" s="29" customFormat="1" ht="13.5">
      <c r="A127" s="148">
        <v>1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50"/>
      <c r="AC127" s="64" t="s">
        <v>113</v>
      </c>
      <c r="AD127" s="65"/>
      <c r="AE127" s="65"/>
      <c r="AF127" s="65"/>
      <c r="AG127" s="65"/>
      <c r="AH127" s="65"/>
      <c r="AI127" s="65"/>
      <c r="AJ127" s="65"/>
      <c r="AK127" s="66"/>
      <c r="AL127" s="64" t="s">
        <v>114</v>
      </c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6"/>
      <c r="BA127" s="148">
        <v>4</v>
      </c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50"/>
      <c r="BQ127" s="148">
        <v>5</v>
      </c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50"/>
      <c r="CG127" s="148">
        <v>6</v>
      </c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50"/>
      <c r="CZ127" s="148">
        <v>7</v>
      </c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50"/>
      <c r="DP127" s="148">
        <v>8</v>
      </c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50"/>
      <c r="EF127" s="148">
        <v>9</v>
      </c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50"/>
      <c r="EV127" s="148">
        <v>10</v>
      </c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50"/>
      <c r="FX127" s="43">
        <f>'[1]в-кол'!$X$69-BA128</f>
        <v>-382139.0400000019</v>
      </c>
      <c r="HB127" s="29" t="s">
        <v>266</v>
      </c>
    </row>
    <row r="128" spans="1:210" s="33" customFormat="1" ht="30" customHeight="1">
      <c r="A128" s="32"/>
      <c r="B128" s="151" t="s">
        <v>112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2"/>
      <c r="AC128" s="153" t="s">
        <v>115</v>
      </c>
      <c r="AD128" s="154"/>
      <c r="AE128" s="154"/>
      <c r="AF128" s="154"/>
      <c r="AG128" s="154"/>
      <c r="AH128" s="154"/>
      <c r="AI128" s="154"/>
      <c r="AJ128" s="154"/>
      <c r="AK128" s="155"/>
      <c r="AL128" s="156" t="s">
        <v>14</v>
      </c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47">
        <f>BQ128+CG128+CZ128+DP128+EF128</f>
        <v>6980549.840000001</v>
      </c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4">
        <f>BQ130+BQ132+BQ133+BQ134</f>
        <v>6741273.390000001</v>
      </c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6"/>
      <c r="CG128" s="147">
        <f>CG138</f>
        <v>239276.45</v>
      </c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4">
        <f>CZ130+CZ138</f>
        <v>0</v>
      </c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6"/>
      <c r="DP128" s="144">
        <f>DP130+DP132+DP133+DP134</f>
        <v>0</v>
      </c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6"/>
      <c r="EF128" s="144">
        <f>EF130+EF132+EF133+EF134</f>
        <v>0</v>
      </c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6"/>
      <c r="EV128" s="144"/>
      <c r="EW128" s="145"/>
      <c r="EX128" s="145"/>
      <c r="EY128" s="145"/>
      <c r="EZ128" s="145"/>
      <c r="FA128" s="145"/>
      <c r="FB128" s="145"/>
      <c r="FC128" s="145"/>
      <c r="FD128" s="145"/>
      <c r="FE128" s="145"/>
      <c r="FF128" s="145"/>
      <c r="FG128" s="145"/>
      <c r="FH128" s="145"/>
      <c r="FI128" s="145"/>
      <c r="FJ128" s="145"/>
      <c r="FK128" s="146"/>
      <c r="FX128" s="33">
        <f>BA128-BA162</f>
        <v>0</v>
      </c>
      <c r="GG128" s="33">
        <f>EF128-EF162</f>
        <v>0</v>
      </c>
      <c r="HB128" s="45">
        <f>BA128-'[2]в-кол'!$X$53</f>
        <v>382139.04000000004</v>
      </c>
    </row>
    <row r="129" spans="1:210" s="33" customFormat="1" ht="15" customHeight="1">
      <c r="A129" s="32"/>
      <c r="B129" s="69" t="s">
        <v>5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70"/>
      <c r="AC129" s="64"/>
      <c r="AD129" s="65"/>
      <c r="AE129" s="65"/>
      <c r="AF129" s="65"/>
      <c r="AG129" s="65"/>
      <c r="AH129" s="65"/>
      <c r="AI129" s="65"/>
      <c r="AJ129" s="65"/>
      <c r="AK129" s="66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8">
        <f>EF129</f>
        <v>0</v>
      </c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59" t="s">
        <v>14</v>
      </c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 t="s">
        <v>14</v>
      </c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 t="s">
        <v>14</v>
      </c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 t="s">
        <v>14</v>
      </c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 t="s">
        <v>14</v>
      </c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HB129" s="45">
        <f>BQ128-'[2]в-кол'!$AD$53</f>
        <v>173826.2000000002</v>
      </c>
    </row>
    <row r="130" spans="1:210" s="33" customFormat="1" ht="15" customHeight="1">
      <c r="A130" s="32"/>
      <c r="B130" s="69" t="s">
        <v>117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70"/>
      <c r="AC130" s="64" t="s">
        <v>116</v>
      </c>
      <c r="AD130" s="65"/>
      <c r="AE130" s="65"/>
      <c r="AF130" s="65"/>
      <c r="AG130" s="65"/>
      <c r="AH130" s="65"/>
      <c r="AI130" s="65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8">
        <f>BQ130+CG130+CZ130+DP130+EF130</f>
        <v>0</v>
      </c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>
        <f>EF131</f>
        <v>0</v>
      </c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HB130" s="45">
        <f>CG128-'[2]в-кол'!$AE$53</f>
        <v>208312.84000000003</v>
      </c>
    </row>
    <row r="131" spans="1:167" s="33" customFormat="1" ht="59.25" customHeight="1">
      <c r="A131" s="34"/>
      <c r="B131" s="163" t="s">
        <v>224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4"/>
      <c r="AC131" s="159"/>
      <c r="AD131" s="160"/>
      <c r="AE131" s="160"/>
      <c r="AF131" s="160"/>
      <c r="AG131" s="160"/>
      <c r="AH131" s="160"/>
      <c r="AI131" s="160"/>
      <c r="AJ131" s="160"/>
      <c r="AK131" s="161"/>
      <c r="AL131" s="67" t="s">
        <v>119</v>
      </c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8">
        <f>DP131+EF131+BQ131</f>
        <v>0</v>
      </c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 t="s">
        <v>14</v>
      </c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 t="s">
        <v>14</v>
      </c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162">
        <v>0</v>
      </c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</row>
    <row r="132" spans="1:167" s="33" customFormat="1" ht="30" customHeight="1">
      <c r="A132" s="34"/>
      <c r="B132" s="157" t="s">
        <v>118</v>
      </c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8"/>
      <c r="AC132" s="159" t="s">
        <v>119</v>
      </c>
      <c r="AD132" s="160"/>
      <c r="AE132" s="160"/>
      <c r="AF132" s="160"/>
      <c r="AG132" s="160"/>
      <c r="AH132" s="160"/>
      <c r="AI132" s="160"/>
      <c r="AJ132" s="160"/>
      <c r="AK132" s="161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8">
        <f>DP132+EF132+BQ132</f>
        <v>0</v>
      </c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 t="s">
        <v>14</v>
      </c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 t="s">
        <v>14</v>
      </c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</row>
    <row r="133" spans="1:167" s="33" customFormat="1" ht="62.25" customHeight="1">
      <c r="A133" s="34"/>
      <c r="B133" s="163" t="s">
        <v>224</v>
      </c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4"/>
      <c r="AC133" s="159"/>
      <c r="AD133" s="160"/>
      <c r="AE133" s="160"/>
      <c r="AF133" s="160"/>
      <c r="AG133" s="160"/>
      <c r="AH133" s="160"/>
      <c r="AI133" s="160"/>
      <c r="AJ133" s="160"/>
      <c r="AK133" s="161"/>
      <c r="AL133" s="67" t="s">
        <v>121</v>
      </c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8">
        <f>DP133+EF133+BQ133</f>
        <v>6741273.390000001</v>
      </c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162">
        <f>6567447.19+37499+14460+121867.2</f>
        <v>6741273.390000001</v>
      </c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59" t="s">
        <v>14</v>
      </c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 t="s">
        <v>14</v>
      </c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162">
        <v>0</v>
      </c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</row>
    <row r="134" spans="1:167" s="33" customFormat="1" ht="15" customHeight="1">
      <c r="A134" s="34"/>
      <c r="B134" s="157" t="s">
        <v>120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8"/>
      <c r="AC134" s="159"/>
      <c r="AD134" s="160"/>
      <c r="AE134" s="160"/>
      <c r="AF134" s="160"/>
      <c r="AG134" s="160"/>
      <c r="AH134" s="160"/>
      <c r="AI134" s="160"/>
      <c r="AJ134" s="160"/>
      <c r="AK134" s="161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8">
        <f>DP134+EF134+BQ134</f>
        <v>0</v>
      </c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 t="s">
        <v>14</v>
      </c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 t="s">
        <v>14</v>
      </c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</row>
    <row r="135" spans="1:167" s="33" customFormat="1" ht="15" customHeight="1">
      <c r="A135" s="34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8"/>
      <c r="AC135" s="159"/>
      <c r="AD135" s="160"/>
      <c r="AE135" s="160"/>
      <c r="AF135" s="160"/>
      <c r="AG135" s="160"/>
      <c r="AH135" s="160"/>
      <c r="AI135" s="160"/>
      <c r="AJ135" s="160"/>
      <c r="AK135" s="161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 t="s">
        <v>14</v>
      </c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 t="s">
        <v>14</v>
      </c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</row>
    <row r="136" spans="1:167" s="33" customFormat="1" ht="43.5" customHeight="1">
      <c r="A136" s="32"/>
      <c r="B136" s="62" t="s">
        <v>124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3"/>
      <c r="AC136" s="166" t="s">
        <v>121</v>
      </c>
      <c r="AD136" s="167"/>
      <c r="AE136" s="167"/>
      <c r="AF136" s="167"/>
      <c r="AG136" s="167"/>
      <c r="AH136" s="167"/>
      <c r="AI136" s="167"/>
      <c r="AJ136" s="167"/>
      <c r="AK136" s="168"/>
      <c r="AL136" s="169" t="s">
        <v>128</v>
      </c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47">
        <f>EF136</f>
        <v>0</v>
      </c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65" t="s">
        <v>14</v>
      </c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 t="s">
        <v>14</v>
      </c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 t="s">
        <v>14</v>
      </c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 t="s">
        <v>14</v>
      </c>
      <c r="DQ136" s="165"/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5"/>
      <c r="EF136" s="162">
        <v>0</v>
      </c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5" t="s">
        <v>14</v>
      </c>
      <c r="EW136" s="165"/>
      <c r="EX136" s="165"/>
      <c r="EY136" s="165"/>
      <c r="EZ136" s="165"/>
      <c r="FA136" s="165"/>
      <c r="FB136" s="165"/>
      <c r="FC136" s="165"/>
      <c r="FD136" s="165"/>
      <c r="FE136" s="165"/>
      <c r="FF136" s="165"/>
      <c r="FG136" s="165"/>
      <c r="FH136" s="165"/>
      <c r="FI136" s="165"/>
      <c r="FJ136" s="165"/>
      <c r="FK136" s="165"/>
    </row>
    <row r="137" spans="1:167" s="33" customFormat="1" ht="69.75" customHeight="1">
      <c r="A137" s="32"/>
      <c r="B137" s="62" t="s">
        <v>123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3"/>
      <c r="AC137" s="166" t="s">
        <v>122</v>
      </c>
      <c r="AD137" s="167"/>
      <c r="AE137" s="167"/>
      <c r="AF137" s="167"/>
      <c r="AG137" s="167"/>
      <c r="AH137" s="167"/>
      <c r="AI137" s="167"/>
      <c r="AJ137" s="167"/>
      <c r="AK137" s="168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47">
        <f>EF137</f>
        <v>0</v>
      </c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65" t="s">
        <v>14</v>
      </c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 t="s">
        <v>14</v>
      </c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 t="s">
        <v>14</v>
      </c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 t="s">
        <v>14</v>
      </c>
      <c r="DQ137" s="165"/>
      <c r="DR137" s="165"/>
      <c r="DS137" s="165"/>
      <c r="DT137" s="165"/>
      <c r="DU137" s="165"/>
      <c r="DV137" s="165"/>
      <c r="DW137" s="165"/>
      <c r="DX137" s="165"/>
      <c r="DY137" s="165"/>
      <c r="DZ137" s="165"/>
      <c r="EA137" s="165"/>
      <c r="EB137" s="165"/>
      <c r="EC137" s="165"/>
      <c r="ED137" s="165"/>
      <c r="EE137" s="165"/>
      <c r="EF137" s="165"/>
      <c r="EG137" s="165"/>
      <c r="EH137" s="165"/>
      <c r="EI137" s="165"/>
      <c r="EJ137" s="165"/>
      <c r="EK137" s="165"/>
      <c r="EL137" s="165"/>
      <c r="EM137" s="165"/>
      <c r="EN137" s="165"/>
      <c r="EO137" s="165"/>
      <c r="EP137" s="165"/>
      <c r="EQ137" s="165"/>
      <c r="ER137" s="165"/>
      <c r="ES137" s="165"/>
      <c r="ET137" s="165"/>
      <c r="EU137" s="165"/>
      <c r="EV137" s="165" t="s">
        <v>14</v>
      </c>
      <c r="EW137" s="165"/>
      <c r="EX137" s="165"/>
      <c r="EY137" s="165"/>
      <c r="EZ137" s="165"/>
      <c r="FA137" s="165"/>
      <c r="FB137" s="165"/>
      <c r="FC137" s="165"/>
      <c r="FD137" s="165"/>
      <c r="FE137" s="165"/>
      <c r="FF137" s="165"/>
      <c r="FG137" s="165"/>
      <c r="FH137" s="165"/>
      <c r="FI137" s="165"/>
      <c r="FJ137" s="165"/>
      <c r="FK137" s="165"/>
    </row>
    <row r="138" spans="1:167" s="33" customFormat="1" ht="43.5" customHeight="1">
      <c r="A138" s="32"/>
      <c r="B138" s="62" t="s">
        <v>236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3"/>
      <c r="AC138" s="166" t="s">
        <v>125</v>
      </c>
      <c r="AD138" s="167"/>
      <c r="AE138" s="167"/>
      <c r="AF138" s="167"/>
      <c r="AG138" s="167"/>
      <c r="AH138" s="167"/>
      <c r="AI138" s="167"/>
      <c r="AJ138" s="167"/>
      <c r="AK138" s="168"/>
      <c r="AL138" s="169" t="s">
        <v>128</v>
      </c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47">
        <f>CG138</f>
        <v>239276.45</v>
      </c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65" t="s">
        <v>14</v>
      </c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70">
        <f>CG139+CG140+CG141+CG142+CG143+CG144+CG145+CG146+CG147+CG148+CG151+CG152+CG150+CG149+CG153+CG154+CG155+CG156+CG157+CG158</f>
        <v>239276.45</v>
      </c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>
        <f>CZ139+CZ140+CZ142+CZ143+CZ144+CZ145+CZ146+CZ147</f>
        <v>0</v>
      </c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 t="s">
        <v>14</v>
      </c>
      <c r="DQ138" s="165"/>
      <c r="DR138" s="165"/>
      <c r="DS138" s="165"/>
      <c r="DT138" s="165"/>
      <c r="DU138" s="165"/>
      <c r="DV138" s="165"/>
      <c r="DW138" s="165"/>
      <c r="DX138" s="165"/>
      <c r="DY138" s="165"/>
      <c r="DZ138" s="165"/>
      <c r="EA138" s="165"/>
      <c r="EB138" s="165"/>
      <c r="EC138" s="165"/>
      <c r="ED138" s="165"/>
      <c r="EE138" s="165"/>
      <c r="EF138" s="165" t="s">
        <v>14</v>
      </c>
      <c r="EG138" s="165"/>
      <c r="EH138" s="165"/>
      <c r="EI138" s="165"/>
      <c r="EJ138" s="165"/>
      <c r="EK138" s="165"/>
      <c r="EL138" s="165"/>
      <c r="EM138" s="165"/>
      <c r="EN138" s="165"/>
      <c r="EO138" s="165"/>
      <c r="EP138" s="165"/>
      <c r="EQ138" s="165"/>
      <c r="ER138" s="165"/>
      <c r="ES138" s="165"/>
      <c r="ET138" s="165"/>
      <c r="EU138" s="165"/>
      <c r="EV138" s="165" t="s">
        <v>14</v>
      </c>
      <c r="EW138" s="165"/>
      <c r="EX138" s="165"/>
      <c r="EY138" s="165"/>
      <c r="EZ138" s="165"/>
      <c r="FA138" s="165"/>
      <c r="FB138" s="165"/>
      <c r="FC138" s="165"/>
      <c r="FD138" s="165"/>
      <c r="FE138" s="165"/>
      <c r="FF138" s="165"/>
      <c r="FG138" s="165"/>
      <c r="FH138" s="165"/>
      <c r="FI138" s="165"/>
      <c r="FJ138" s="165"/>
      <c r="FK138" s="165"/>
    </row>
    <row r="139" spans="1:167" s="33" customFormat="1" ht="86.25" customHeight="1">
      <c r="A139" s="32"/>
      <c r="B139" s="82" t="s">
        <v>238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3"/>
      <c r="AC139" s="64" t="s">
        <v>125</v>
      </c>
      <c r="AD139" s="65"/>
      <c r="AE139" s="65"/>
      <c r="AF139" s="65"/>
      <c r="AG139" s="65"/>
      <c r="AH139" s="65"/>
      <c r="AI139" s="65"/>
      <c r="AJ139" s="65"/>
      <c r="AK139" s="66"/>
      <c r="AL139" s="67" t="s">
        <v>128</v>
      </c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8">
        <f>CG139</f>
        <v>2754.95</v>
      </c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59" t="s">
        <v>14</v>
      </c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61">
        <f>2635.21+119.74</f>
        <v>2754.95</v>
      </c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59" t="s">
        <v>14</v>
      </c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 t="s">
        <v>14</v>
      </c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 t="s">
        <v>14</v>
      </c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  <c r="FJ139" s="59"/>
      <c r="FK139" s="59"/>
    </row>
    <row r="140" spans="1:167" s="33" customFormat="1" ht="81" customHeight="1">
      <c r="A140" s="32"/>
      <c r="B140" s="69" t="s">
        <v>239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70"/>
      <c r="AC140" s="64" t="s">
        <v>125</v>
      </c>
      <c r="AD140" s="65"/>
      <c r="AE140" s="65"/>
      <c r="AF140" s="65"/>
      <c r="AG140" s="65"/>
      <c r="AH140" s="65"/>
      <c r="AI140" s="65"/>
      <c r="AJ140" s="65"/>
      <c r="AK140" s="66"/>
      <c r="AL140" s="67" t="s">
        <v>128</v>
      </c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8">
        <f aca="true" t="shared" si="0" ref="BA140:BA147">CG140</f>
        <v>28328.4</v>
      </c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59" t="s">
        <v>14</v>
      </c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61">
        <v>28328.4</v>
      </c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59" t="s">
        <v>14</v>
      </c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 t="s">
        <v>14</v>
      </c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 t="s">
        <v>14</v>
      </c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</row>
    <row r="141" spans="1:167" s="33" customFormat="1" ht="81" customHeight="1">
      <c r="A141" s="32"/>
      <c r="B141" s="69" t="s">
        <v>281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70"/>
      <c r="AC141" s="64" t="s">
        <v>125</v>
      </c>
      <c r="AD141" s="65"/>
      <c r="AE141" s="65"/>
      <c r="AF141" s="65"/>
      <c r="AG141" s="65"/>
      <c r="AH141" s="65"/>
      <c r="AI141" s="65"/>
      <c r="AJ141" s="65"/>
      <c r="AK141" s="66"/>
      <c r="AL141" s="67" t="s">
        <v>128</v>
      </c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8">
        <f>CG141</f>
        <v>198364.17</v>
      </c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59" t="s">
        <v>14</v>
      </c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61">
        <f>195625.94+2738.23</f>
        <v>198364.17</v>
      </c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59" t="s">
        <v>14</v>
      </c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 t="s">
        <v>14</v>
      </c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 t="s">
        <v>14</v>
      </c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</row>
    <row r="142" spans="1:167" s="33" customFormat="1" ht="114" customHeight="1">
      <c r="A142" s="32"/>
      <c r="B142" s="69" t="s">
        <v>240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70"/>
      <c r="AC142" s="64" t="s">
        <v>125</v>
      </c>
      <c r="AD142" s="65"/>
      <c r="AE142" s="65"/>
      <c r="AF142" s="65"/>
      <c r="AG142" s="65"/>
      <c r="AH142" s="65"/>
      <c r="AI142" s="65"/>
      <c r="AJ142" s="65"/>
      <c r="AK142" s="66"/>
      <c r="AL142" s="67" t="s">
        <v>128</v>
      </c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8">
        <f t="shared" si="0"/>
        <v>0</v>
      </c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59" t="s">
        <v>14</v>
      </c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59" t="s">
        <v>14</v>
      </c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 t="s">
        <v>14</v>
      </c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 t="s">
        <v>14</v>
      </c>
      <c r="EW142" s="59"/>
      <c r="EX142" s="59"/>
      <c r="EY142" s="59"/>
      <c r="EZ142" s="59"/>
      <c r="FA142" s="59"/>
      <c r="FB142" s="59"/>
      <c r="FC142" s="59"/>
      <c r="FD142" s="59"/>
      <c r="FE142" s="59"/>
      <c r="FF142" s="59"/>
      <c r="FG142" s="59"/>
      <c r="FH142" s="59"/>
      <c r="FI142" s="59"/>
      <c r="FJ142" s="59"/>
      <c r="FK142" s="59"/>
    </row>
    <row r="143" spans="1:167" s="33" customFormat="1" ht="86.25" customHeight="1">
      <c r="A143" s="32"/>
      <c r="B143" s="69" t="s">
        <v>241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70"/>
      <c r="AC143" s="64" t="s">
        <v>125</v>
      </c>
      <c r="AD143" s="65"/>
      <c r="AE143" s="65"/>
      <c r="AF143" s="65"/>
      <c r="AG143" s="65"/>
      <c r="AH143" s="65"/>
      <c r="AI143" s="65"/>
      <c r="AJ143" s="65"/>
      <c r="AK143" s="66"/>
      <c r="AL143" s="67" t="s">
        <v>128</v>
      </c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8">
        <f t="shared" si="0"/>
        <v>0</v>
      </c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59" t="s">
        <v>14</v>
      </c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59" t="s">
        <v>14</v>
      </c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 t="s">
        <v>14</v>
      </c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 t="s">
        <v>14</v>
      </c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</row>
    <row r="144" spans="1:167" s="33" customFormat="1" ht="97.5" customHeight="1">
      <c r="A144" s="32"/>
      <c r="B144" s="69" t="s">
        <v>242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70"/>
      <c r="AC144" s="64" t="s">
        <v>125</v>
      </c>
      <c r="AD144" s="65"/>
      <c r="AE144" s="65"/>
      <c r="AF144" s="65"/>
      <c r="AG144" s="65"/>
      <c r="AH144" s="65"/>
      <c r="AI144" s="65"/>
      <c r="AJ144" s="65"/>
      <c r="AK144" s="66"/>
      <c r="AL144" s="67" t="s">
        <v>128</v>
      </c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8">
        <f t="shared" si="0"/>
        <v>0</v>
      </c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59" t="s">
        <v>14</v>
      </c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59" t="s">
        <v>14</v>
      </c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 t="s">
        <v>14</v>
      </c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 t="s">
        <v>14</v>
      </c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59"/>
    </row>
    <row r="145" spans="1:167" s="33" customFormat="1" ht="96" customHeight="1">
      <c r="A145" s="32"/>
      <c r="B145" s="69" t="s">
        <v>243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70"/>
      <c r="AC145" s="64" t="s">
        <v>125</v>
      </c>
      <c r="AD145" s="65"/>
      <c r="AE145" s="65"/>
      <c r="AF145" s="65"/>
      <c r="AG145" s="65"/>
      <c r="AH145" s="65"/>
      <c r="AI145" s="65"/>
      <c r="AJ145" s="65"/>
      <c r="AK145" s="66"/>
      <c r="AL145" s="67" t="s">
        <v>128</v>
      </c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8">
        <f t="shared" si="0"/>
        <v>0</v>
      </c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59" t="s">
        <v>14</v>
      </c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59" t="s">
        <v>14</v>
      </c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 t="s">
        <v>14</v>
      </c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 t="s">
        <v>14</v>
      </c>
      <c r="EW145" s="59"/>
      <c r="EX145" s="59"/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  <c r="FK145" s="59"/>
    </row>
    <row r="146" spans="1:167" s="33" customFormat="1" ht="76.5" customHeight="1">
      <c r="A146" s="32"/>
      <c r="B146" s="69" t="s">
        <v>244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70"/>
      <c r="AC146" s="64" t="s">
        <v>125</v>
      </c>
      <c r="AD146" s="65"/>
      <c r="AE146" s="65"/>
      <c r="AF146" s="65"/>
      <c r="AG146" s="65"/>
      <c r="AH146" s="65"/>
      <c r="AI146" s="65"/>
      <c r="AJ146" s="65"/>
      <c r="AK146" s="66"/>
      <c r="AL146" s="67" t="s">
        <v>128</v>
      </c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8">
        <f t="shared" si="0"/>
        <v>0</v>
      </c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59" t="s">
        <v>14</v>
      </c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59" t="s">
        <v>14</v>
      </c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 t="s">
        <v>14</v>
      </c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 t="s">
        <v>14</v>
      </c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59"/>
      <c r="FK146" s="59"/>
    </row>
    <row r="147" spans="1:167" s="33" customFormat="1" ht="129.75" customHeight="1">
      <c r="A147" s="32"/>
      <c r="B147" s="69" t="s">
        <v>245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70"/>
      <c r="AC147" s="64" t="s">
        <v>125</v>
      </c>
      <c r="AD147" s="65"/>
      <c r="AE147" s="65"/>
      <c r="AF147" s="65"/>
      <c r="AG147" s="65"/>
      <c r="AH147" s="65"/>
      <c r="AI147" s="65"/>
      <c r="AJ147" s="65"/>
      <c r="AK147" s="66"/>
      <c r="AL147" s="67" t="s">
        <v>128</v>
      </c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8">
        <f t="shared" si="0"/>
        <v>0</v>
      </c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59" t="s">
        <v>14</v>
      </c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59" t="s">
        <v>14</v>
      </c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 t="s">
        <v>14</v>
      </c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 t="s">
        <v>14</v>
      </c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  <c r="FJ147" s="59"/>
      <c r="FK147" s="59"/>
    </row>
    <row r="148" spans="1:167" s="33" customFormat="1" ht="82.5" customHeight="1">
      <c r="A148" s="32"/>
      <c r="B148" s="69" t="s">
        <v>268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70"/>
      <c r="AC148" s="64" t="s">
        <v>125</v>
      </c>
      <c r="AD148" s="65"/>
      <c r="AE148" s="65"/>
      <c r="AF148" s="65"/>
      <c r="AG148" s="65"/>
      <c r="AH148" s="65"/>
      <c r="AI148" s="65"/>
      <c r="AJ148" s="65"/>
      <c r="AK148" s="66"/>
      <c r="AL148" s="67" t="s">
        <v>128</v>
      </c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8">
        <f aca="true" t="shared" si="1" ref="BA148:BA156">CG148</f>
        <v>0</v>
      </c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59" t="s">
        <v>14</v>
      </c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59" t="s">
        <v>14</v>
      </c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 t="s">
        <v>14</v>
      </c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 t="s">
        <v>14</v>
      </c>
      <c r="EW148" s="59"/>
      <c r="EX148" s="59"/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9"/>
      <c r="FK148" s="59"/>
    </row>
    <row r="149" spans="1:167" s="33" customFormat="1" ht="102" customHeight="1">
      <c r="A149" s="32"/>
      <c r="B149" s="69" t="s">
        <v>270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70"/>
      <c r="AC149" s="64" t="s">
        <v>125</v>
      </c>
      <c r="AD149" s="65"/>
      <c r="AE149" s="65"/>
      <c r="AF149" s="65"/>
      <c r="AG149" s="65"/>
      <c r="AH149" s="65"/>
      <c r="AI149" s="65"/>
      <c r="AJ149" s="65"/>
      <c r="AK149" s="66"/>
      <c r="AL149" s="67" t="s">
        <v>128</v>
      </c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8">
        <f t="shared" si="1"/>
        <v>0</v>
      </c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59" t="s">
        <v>14</v>
      </c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59" t="s">
        <v>14</v>
      </c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 t="s">
        <v>14</v>
      </c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 t="s">
        <v>14</v>
      </c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</row>
    <row r="150" spans="1:167" s="33" customFormat="1" ht="82.5" customHeight="1">
      <c r="A150" s="32"/>
      <c r="B150" s="69" t="s">
        <v>269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70"/>
      <c r="AC150" s="64" t="s">
        <v>125</v>
      </c>
      <c r="AD150" s="65"/>
      <c r="AE150" s="65"/>
      <c r="AF150" s="65"/>
      <c r="AG150" s="65"/>
      <c r="AH150" s="65"/>
      <c r="AI150" s="65"/>
      <c r="AJ150" s="65"/>
      <c r="AK150" s="66"/>
      <c r="AL150" s="67" t="s">
        <v>128</v>
      </c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8">
        <f t="shared" si="1"/>
        <v>0</v>
      </c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59" t="s">
        <v>14</v>
      </c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59" t="s">
        <v>14</v>
      </c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 t="s">
        <v>14</v>
      </c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 t="s">
        <v>14</v>
      </c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</row>
    <row r="151" spans="1:167" s="33" customFormat="1" ht="82.5" customHeight="1">
      <c r="A151" s="32"/>
      <c r="B151" s="69" t="s">
        <v>282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70"/>
      <c r="AC151" s="64" t="s">
        <v>125</v>
      </c>
      <c r="AD151" s="65"/>
      <c r="AE151" s="65"/>
      <c r="AF151" s="65"/>
      <c r="AG151" s="65"/>
      <c r="AH151" s="65"/>
      <c r="AI151" s="65"/>
      <c r="AJ151" s="65"/>
      <c r="AK151" s="66"/>
      <c r="AL151" s="67" t="s">
        <v>128</v>
      </c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8">
        <f t="shared" si="1"/>
        <v>0</v>
      </c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59" t="s">
        <v>14</v>
      </c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59" t="s">
        <v>14</v>
      </c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 t="s">
        <v>14</v>
      </c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 t="s">
        <v>14</v>
      </c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</row>
    <row r="152" spans="1:167" s="33" customFormat="1" ht="82.5" customHeight="1">
      <c r="A152" s="32"/>
      <c r="B152" s="62" t="s">
        <v>279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3"/>
      <c r="AC152" s="64" t="s">
        <v>125</v>
      </c>
      <c r="AD152" s="65"/>
      <c r="AE152" s="65"/>
      <c r="AF152" s="65"/>
      <c r="AG152" s="65"/>
      <c r="AH152" s="65"/>
      <c r="AI152" s="65"/>
      <c r="AJ152" s="65"/>
      <c r="AK152" s="66"/>
      <c r="AL152" s="67" t="s">
        <v>128</v>
      </c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8">
        <f t="shared" si="1"/>
        <v>0</v>
      </c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59" t="s">
        <v>14</v>
      </c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59" t="s">
        <v>14</v>
      </c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 t="s">
        <v>14</v>
      </c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 t="s">
        <v>14</v>
      </c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</row>
    <row r="153" spans="1:167" s="33" customFormat="1" ht="82.5" customHeight="1">
      <c r="A153" s="32"/>
      <c r="B153" s="62" t="s">
        <v>276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3"/>
      <c r="AC153" s="64" t="s">
        <v>125</v>
      </c>
      <c r="AD153" s="65"/>
      <c r="AE153" s="65"/>
      <c r="AF153" s="65"/>
      <c r="AG153" s="65"/>
      <c r="AH153" s="65"/>
      <c r="AI153" s="65"/>
      <c r="AJ153" s="65"/>
      <c r="AK153" s="66"/>
      <c r="AL153" s="67" t="s">
        <v>128</v>
      </c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8">
        <f t="shared" si="1"/>
        <v>3000</v>
      </c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59" t="s">
        <v>14</v>
      </c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61">
        <v>3000</v>
      </c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59" t="s">
        <v>14</v>
      </c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 t="s">
        <v>14</v>
      </c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 t="s">
        <v>14</v>
      </c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</row>
    <row r="154" spans="1:167" s="33" customFormat="1" ht="82.5" customHeight="1">
      <c r="A154" s="32"/>
      <c r="B154" s="62" t="s">
        <v>277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3"/>
      <c r="AC154" s="64" t="s">
        <v>125</v>
      </c>
      <c r="AD154" s="65"/>
      <c r="AE154" s="65"/>
      <c r="AF154" s="65"/>
      <c r="AG154" s="65"/>
      <c r="AH154" s="65"/>
      <c r="AI154" s="65"/>
      <c r="AJ154" s="65"/>
      <c r="AK154" s="66"/>
      <c r="AL154" s="67" t="s">
        <v>128</v>
      </c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8">
        <f t="shared" si="1"/>
        <v>6828.93</v>
      </c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59" t="s">
        <v>14</v>
      </c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61">
        <v>6828.93</v>
      </c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59" t="s">
        <v>14</v>
      </c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 t="s">
        <v>14</v>
      </c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 t="s">
        <v>14</v>
      </c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</row>
    <row r="155" spans="1:167" s="33" customFormat="1" ht="82.5" customHeight="1">
      <c r="A155" s="32"/>
      <c r="B155" s="62" t="s">
        <v>278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3"/>
      <c r="AC155" s="64" t="s">
        <v>125</v>
      </c>
      <c r="AD155" s="65"/>
      <c r="AE155" s="65"/>
      <c r="AF155" s="65"/>
      <c r="AG155" s="65"/>
      <c r="AH155" s="65"/>
      <c r="AI155" s="65"/>
      <c r="AJ155" s="65"/>
      <c r="AK155" s="66"/>
      <c r="AL155" s="67" t="s">
        <v>128</v>
      </c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8">
        <f t="shared" si="1"/>
        <v>0</v>
      </c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59" t="s">
        <v>14</v>
      </c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59" t="s">
        <v>14</v>
      </c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 t="s">
        <v>14</v>
      </c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 t="s">
        <v>14</v>
      </c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</row>
    <row r="156" spans="1:167" s="33" customFormat="1" ht="82.5" customHeight="1">
      <c r="A156" s="32"/>
      <c r="B156" s="62" t="s">
        <v>249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3"/>
      <c r="AC156" s="64" t="s">
        <v>125</v>
      </c>
      <c r="AD156" s="65"/>
      <c r="AE156" s="65"/>
      <c r="AF156" s="65"/>
      <c r="AG156" s="65"/>
      <c r="AH156" s="65"/>
      <c r="AI156" s="65"/>
      <c r="AJ156" s="65"/>
      <c r="AK156" s="66"/>
      <c r="AL156" s="67" t="s">
        <v>128</v>
      </c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8">
        <f t="shared" si="1"/>
        <v>0</v>
      </c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59" t="s">
        <v>14</v>
      </c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59" t="s">
        <v>14</v>
      </c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 t="s">
        <v>14</v>
      </c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 t="s">
        <v>14</v>
      </c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</row>
    <row r="157" spans="1:167" s="33" customFormat="1" ht="82.5" customHeight="1">
      <c r="A157" s="3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3"/>
      <c r="AC157" s="64" t="s">
        <v>125</v>
      </c>
      <c r="AD157" s="65"/>
      <c r="AE157" s="65"/>
      <c r="AF157" s="65"/>
      <c r="AG157" s="65"/>
      <c r="AH157" s="65"/>
      <c r="AI157" s="65"/>
      <c r="AJ157" s="65"/>
      <c r="AK157" s="66"/>
      <c r="AL157" s="67" t="s">
        <v>128</v>
      </c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8">
        <f>CG157</f>
        <v>0</v>
      </c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59" t="s">
        <v>14</v>
      </c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59" t="s">
        <v>14</v>
      </c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 t="s">
        <v>14</v>
      </c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 t="s">
        <v>14</v>
      </c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</row>
    <row r="158" spans="1:167" s="33" customFormat="1" ht="82.5" customHeight="1">
      <c r="A158" s="32"/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1"/>
      <c r="AC158" s="64"/>
      <c r="AD158" s="65"/>
      <c r="AE158" s="65"/>
      <c r="AF158" s="65"/>
      <c r="AG158" s="65"/>
      <c r="AH158" s="65"/>
      <c r="AI158" s="65"/>
      <c r="AJ158" s="65"/>
      <c r="AK158" s="66"/>
      <c r="AL158" s="64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6"/>
      <c r="BA158" s="272"/>
      <c r="BB158" s="273"/>
      <c r="BC158" s="273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4"/>
      <c r="BQ158" s="148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50"/>
      <c r="CG158" s="71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3"/>
      <c r="CZ158" s="197"/>
      <c r="DA158" s="198"/>
      <c r="DB158" s="198"/>
      <c r="DC158" s="198"/>
      <c r="DD158" s="198"/>
      <c r="DE158" s="198"/>
      <c r="DF158" s="198"/>
      <c r="DG158" s="198"/>
      <c r="DH158" s="198"/>
      <c r="DI158" s="198"/>
      <c r="DJ158" s="198"/>
      <c r="DK158" s="198"/>
      <c r="DL158" s="198"/>
      <c r="DM158" s="198"/>
      <c r="DN158" s="198"/>
      <c r="DO158" s="199"/>
      <c r="DP158" s="148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50"/>
      <c r="EF158" s="148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50"/>
      <c r="EV158" s="148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50"/>
      <c r="FJ158" s="58"/>
      <c r="FK158" s="58"/>
    </row>
    <row r="159" spans="1:167" s="33" customFormat="1" ht="24.75" customHeight="1">
      <c r="A159" s="32"/>
      <c r="B159" s="69" t="s">
        <v>126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70"/>
      <c r="AC159" s="64" t="s">
        <v>127</v>
      </c>
      <c r="AD159" s="65"/>
      <c r="AE159" s="65"/>
      <c r="AF159" s="65"/>
      <c r="AG159" s="65"/>
      <c r="AH159" s="65"/>
      <c r="AI159" s="65"/>
      <c r="AJ159" s="65"/>
      <c r="AK159" s="66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8">
        <f>EF159</f>
        <v>0</v>
      </c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59" t="s">
        <v>14</v>
      </c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 t="s">
        <v>14</v>
      </c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 t="s">
        <v>14</v>
      </c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 t="s">
        <v>14</v>
      </c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</row>
    <row r="160" spans="1:167" s="33" customFormat="1" ht="30" customHeight="1">
      <c r="A160" s="34"/>
      <c r="B160" s="157" t="s">
        <v>219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8"/>
      <c r="AC160" s="159" t="s">
        <v>128</v>
      </c>
      <c r="AD160" s="160"/>
      <c r="AE160" s="160"/>
      <c r="AF160" s="160"/>
      <c r="AG160" s="160"/>
      <c r="AH160" s="160"/>
      <c r="AI160" s="160"/>
      <c r="AJ160" s="160"/>
      <c r="AK160" s="161"/>
      <c r="AL160" s="67" t="s">
        <v>14</v>
      </c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8">
        <f>EF160</f>
        <v>0</v>
      </c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59" t="s">
        <v>14</v>
      </c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 t="s">
        <v>14</v>
      </c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 t="s">
        <v>14</v>
      </c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 t="s">
        <v>14</v>
      </c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 t="s">
        <v>14</v>
      </c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</row>
    <row r="161" spans="1:167" s="33" customFormat="1" ht="15" customHeight="1">
      <c r="A161" s="32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70"/>
      <c r="AC161" s="64"/>
      <c r="AD161" s="65"/>
      <c r="AE161" s="65"/>
      <c r="AF161" s="65"/>
      <c r="AG161" s="65"/>
      <c r="AH161" s="65"/>
      <c r="AI161" s="65"/>
      <c r="AJ161" s="65"/>
      <c r="AK161" s="66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8">
        <f aca="true" t="shared" si="2" ref="BA161:BA207">BQ161+CG161+CZ161+DP161+EF161</f>
        <v>0</v>
      </c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</row>
    <row r="162" spans="1:167" s="33" customFormat="1" ht="30" customHeight="1">
      <c r="A162" s="32"/>
      <c r="B162" s="151" t="s">
        <v>130</v>
      </c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2"/>
      <c r="AC162" s="153" t="s">
        <v>129</v>
      </c>
      <c r="AD162" s="154"/>
      <c r="AE162" s="154"/>
      <c r="AF162" s="154"/>
      <c r="AG162" s="154"/>
      <c r="AH162" s="154"/>
      <c r="AI162" s="154"/>
      <c r="AJ162" s="154"/>
      <c r="AK162" s="155"/>
      <c r="AL162" s="156" t="s">
        <v>14</v>
      </c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47">
        <f>BQ162+CG162+CZ162+DP162+EF162</f>
        <v>6980549.84</v>
      </c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>
        <f>BQ163+BQ169+BQ178+BQ179+BQ182+BQ173</f>
        <v>6741273.39</v>
      </c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71">
        <f>CG163+CG169+CG178++CG179+CG182</f>
        <v>239276.45</v>
      </c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47">
        <f>CZ163+CZ169+CZ178+CZ179+CZ182</f>
        <v>0</v>
      </c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>
        <f>DP163+DP169+DP178+DP179+DP182</f>
        <v>0</v>
      </c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>
        <f>EF163+EF169+EF178+EF179+EF182+EF173</f>
        <v>0</v>
      </c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>
        <f>EV163+EV169+EV178+EV179+EV182</f>
        <v>0</v>
      </c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</row>
    <row r="163" spans="1:167" s="33" customFormat="1" ht="30" customHeight="1">
      <c r="A163" s="34"/>
      <c r="B163" s="157" t="s">
        <v>132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8"/>
      <c r="AC163" s="159" t="s">
        <v>131</v>
      </c>
      <c r="AD163" s="160"/>
      <c r="AE163" s="160"/>
      <c r="AF163" s="160"/>
      <c r="AG163" s="160"/>
      <c r="AH163" s="160"/>
      <c r="AI163" s="160"/>
      <c r="AJ163" s="160"/>
      <c r="AK163" s="161"/>
      <c r="AL163" s="172" t="s">
        <v>116</v>
      </c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47">
        <f t="shared" si="2"/>
        <v>5240241.39</v>
      </c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65">
        <f>BQ165+BQ166+BQ167+BQ168</f>
        <v>5240241.39</v>
      </c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  <c r="CG163" s="170">
        <f>CG164+CG165+CG166+CG167</f>
        <v>0</v>
      </c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65">
        <f>CZ165+CZ166+CZ167</f>
        <v>0</v>
      </c>
      <c r="DA163" s="165"/>
      <c r="DB163" s="165"/>
      <c r="DC163" s="165"/>
      <c r="DD163" s="165"/>
      <c r="DE163" s="165"/>
      <c r="DF163" s="165"/>
      <c r="DG163" s="165"/>
      <c r="DH163" s="165"/>
      <c r="DI163" s="165"/>
      <c r="DJ163" s="165"/>
      <c r="DK163" s="165"/>
      <c r="DL163" s="165"/>
      <c r="DM163" s="165"/>
      <c r="DN163" s="165"/>
      <c r="DO163" s="165"/>
      <c r="DP163" s="165">
        <f>DP165+DP166+DP167</f>
        <v>0</v>
      </c>
      <c r="DQ163" s="165"/>
      <c r="DR163" s="165"/>
      <c r="DS163" s="165"/>
      <c r="DT163" s="165"/>
      <c r="DU163" s="165"/>
      <c r="DV163" s="165"/>
      <c r="DW163" s="165"/>
      <c r="DX163" s="165"/>
      <c r="DY163" s="165"/>
      <c r="DZ163" s="165"/>
      <c r="EA163" s="165"/>
      <c r="EB163" s="165"/>
      <c r="EC163" s="165"/>
      <c r="ED163" s="165"/>
      <c r="EE163" s="165"/>
      <c r="EF163" s="165">
        <f>EF165+EF166+EF167</f>
        <v>0</v>
      </c>
      <c r="EG163" s="165"/>
      <c r="EH163" s="165"/>
      <c r="EI163" s="165"/>
      <c r="EJ163" s="165"/>
      <c r="EK163" s="165"/>
      <c r="EL163" s="165"/>
      <c r="EM163" s="165"/>
      <c r="EN163" s="165"/>
      <c r="EO163" s="165"/>
      <c r="EP163" s="165"/>
      <c r="EQ163" s="165"/>
      <c r="ER163" s="165"/>
      <c r="ES163" s="165"/>
      <c r="ET163" s="165"/>
      <c r="EU163" s="165"/>
      <c r="EV163" s="165">
        <f>EV165+EV166+EV167</f>
        <v>0</v>
      </c>
      <c r="EW163" s="165"/>
      <c r="EX163" s="165"/>
      <c r="EY163" s="165"/>
      <c r="EZ163" s="165"/>
      <c r="FA163" s="165"/>
      <c r="FB163" s="165"/>
      <c r="FC163" s="165"/>
      <c r="FD163" s="165"/>
      <c r="FE163" s="165"/>
      <c r="FF163" s="165"/>
      <c r="FG163" s="165"/>
      <c r="FH163" s="165"/>
      <c r="FI163" s="165"/>
      <c r="FJ163" s="165"/>
      <c r="FK163" s="165"/>
    </row>
    <row r="164" spans="1:167" s="33" customFormat="1" ht="13.5">
      <c r="A164" s="32"/>
      <c r="B164" s="69" t="s">
        <v>1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70"/>
      <c r="AC164" s="159" t="s">
        <v>139</v>
      </c>
      <c r="AD164" s="160"/>
      <c r="AE164" s="160"/>
      <c r="AF164" s="160"/>
      <c r="AG164" s="160"/>
      <c r="AH164" s="160"/>
      <c r="AI164" s="160"/>
      <c r="AJ164" s="160"/>
      <c r="AK164" s="161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74">
        <f t="shared" si="2"/>
        <v>0</v>
      </c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173"/>
      <c r="CH164" s="173"/>
      <c r="CI164" s="173"/>
      <c r="CJ164" s="173"/>
      <c r="CK164" s="173"/>
      <c r="CL164" s="173"/>
      <c r="CM164" s="173"/>
      <c r="CN164" s="173"/>
      <c r="CO164" s="173"/>
      <c r="CP164" s="173"/>
      <c r="CQ164" s="173"/>
      <c r="CR164" s="173"/>
      <c r="CS164" s="173"/>
      <c r="CT164" s="173"/>
      <c r="CU164" s="173"/>
      <c r="CV164" s="173"/>
      <c r="CW164" s="173"/>
      <c r="CX164" s="173"/>
      <c r="CY164" s="173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</row>
    <row r="165" spans="1:170" s="33" customFormat="1" ht="13.5">
      <c r="A165" s="32"/>
      <c r="B165" s="69" t="s">
        <v>133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70"/>
      <c r="AC165" s="175"/>
      <c r="AD165" s="176"/>
      <c r="AE165" s="176"/>
      <c r="AF165" s="176"/>
      <c r="AG165" s="176"/>
      <c r="AH165" s="176"/>
      <c r="AI165" s="176"/>
      <c r="AJ165" s="176"/>
      <c r="AK165" s="177"/>
      <c r="AL165" s="169" t="s">
        <v>135</v>
      </c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74">
        <f t="shared" si="2"/>
        <v>4024763.03</v>
      </c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62">
        <f>3891256.03+28801+11106+93600</f>
        <v>4024763.03</v>
      </c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73"/>
      <c r="CH165" s="173"/>
      <c r="CI165" s="173"/>
      <c r="CJ165" s="173"/>
      <c r="CK165" s="173"/>
      <c r="CL165" s="173"/>
      <c r="CM165" s="173"/>
      <c r="CN165" s="173"/>
      <c r="CO165" s="173"/>
      <c r="CP165" s="173"/>
      <c r="CQ165" s="173"/>
      <c r="CR165" s="173"/>
      <c r="CS165" s="173"/>
      <c r="CT165" s="173"/>
      <c r="CU165" s="173"/>
      <c r="CV165" s="173"/>
      <c r="CW165" s="173"/>
      <c r="CX165" s="173"/>
      <c r="CY165" s="173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162">
        <v>0</v>
      </c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2"/>
      <c r="ES165" s="162"/>
      <c r="ET165" s="162"/>
      <c r="EU165" s="162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N165" s="33">
        <v>211</v>
      </c>
    </row>
    <row r="166" spans="1:170" s="33" customFormat="1" ht="30" customHeight="1">
      <c r="A166" s="32"/>
      <c r="B166" s="69" t="s">
        <v>134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70"/>
      <c r="AC166" s="175"/>
      <c r="AD166" s="176"/>
      <c r="AE166" s="176"/>
      <c r="AF166" s="176"/>
      <c r="AG166" s="176"/>
      <c r="AH166" s="176"/>
      <c r="AI166" s="176"/>
      <c r="AJ166" s="176"/>
      <c r="AK166" s="177"/>
      <c r="AL166" s="169" t="s">
        <v>136</v>
      </c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74">
        <f t="shared" si="2"/>
        <v>1215478.3599999999</v>
      </c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62">
        <f>1175159.16+8698+3354+28267.2</f>
        <v>1215478.3599999999</v>
      </c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73"/>
      <c r="CH166" s="173"/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162">
        <v>0</v>
      </c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N166" s="33">
        <v>213</v>
      </c>
    </row>
    <row r="167" spans="1:170" s="33" customFormat="1" ht="57" customHeight="1">
      <c r="A167" s="34"/>
      <c r="B167" s="157" t="s">
        <v>138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8"/>
      <c r="AC167" s="175"/>
      <c r="AD167" s="176"/>
      <c r="AE167" s="176"/>
      <c r="AF167" s="176"/>
      <c r="AG167" s="176"/>
      <c r="AH167" s="176"/>
      <c r="AI167" s="176"/>
      <c r="AJ167" s="176"/>
      <c r="AK167" s="177"/>
      <c r="AL167" s="169" t="s">
        <v>137</v>
      </c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74">
        <f t="shared" si="2"/>
        <v>0</v>
      </c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62">
        <v>0</v>
      </c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73"/>
      <c r="CH167" s="173"/>
      <c r="CI167" s="173"/>
      <c r="CJ167" s="173"/>
      <c r="CK167" s="173"/>
      <c r="CL167" s="173"/>
      <c r="CM167" s="173"/>
      <c r="CN167" s="173"/>
      <c r="CO167" s="173"/>
      <c r="CP167" s="173"/>
      <c r="CQ167" s="173"/>
      <c r="CR167" s="173"/>
      <c r="CS167" s="173"/>
      <c r="CT167" s="173"/>
      <c r="CU167" s="173"/>
      <c r="CV167" s="173"/>
      <c r="CW167" s="173"/>
      <c r="CX167" s="173"/>
      <c r="CY167" s="173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162">
        <v>0</v>
      </c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2"/>
      <c r="ES167" s="162"/>
      <c r="ET167" s="162"/>
      <c r="EU167" s="162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N167" s="33">
        <v>212</v>
      </c>
    </row>
    <row r="168" spans="1:167" s="33" customFormat="1" ht="57" customHeight="1">
      <c r="A168" s="34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8"/>
      <c r="AC168" s="178"/>
      <c r="AD168" s="179"/>
      <c r="AE168" s="179"/>
      <c r="AF168" s="179"/>
      <c r="AG168" s="179"/>
      <c r="AH168" s="179"/>
      <c r="AI168" s="179"/>
      <c r="AJ168" s="179"/>
      <c r="AK168" s="180"/>
      <c r="AL168" s="169" t="s">
        <v>271</v>
      </c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74">
        <f>BQ168+CG168+CZ168+DP168+EF168</f>
        <v>0</v>
      </c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162">
        <v>0</v>
      </c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2"/>
      <c r="ES168" s="162"/>
      <c r="ET168" s="162"/>
      <c r="EU168" s="162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</row>
    <row r="169" spans="1:167" s="33" customFormat="1" ht="43.5" customHeight="1">
      <c r="A169" s="32"/>
      <c r="B169" s="69" t="s">
        <v>141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70"/>
      <c r="AC169" s="159" t="s">
        <v>140</v>
      </c>
      <c r="AD169" s="160"/>
      <c r="AE169" s="160"/>
      <c r="AF169" s="160"/>
      <c r="AG169" s="160"/>
      <c r="AH169" s="160"/>
      <c r="AI169" s="160"/>
      <c r="AJ169" s="160"/>
      <c r="AK169" s="161"/>
      <c r="AL169" s="172" t="s">
        <v>171</v>
      </c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47">
        <f t="shared" si="2"/>
        <v>0</v>
      </c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65">
        <f>BQ171+BQ172</f>
        <v>0</v>
      </c>
      <c r="BR169" s="165"/>
      <c r="BS169" s="165"/>
      <c r="BT169" s="165"/>
      <c r="BU169" s="165"/>
      <c r="BV169" s="165"/>
      <c r="BW169" s="165"/>
      <c r="BX169" s="165"/>
      <c r="BY169" s="165"/>
      <c r="BZ169" s="165"/>
      <c r="CA169" s="165"/>
      <c r="CB169" s="165"/>
      <c r="CC169" s="165"/>
      <c r="CD169" s="165"/>
      <c r="CE169" s="165"/>
      <c r="CF169" s="165"/>
      <c r="CG169" s="170">
        <v>0</v>
      </c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65">
        <f>CZ171+CZ172</f>
        <v>0</v>
      </c>
      <c r="DA169" s="165"/>
      <c r="DB169" s="165"/>
      <c r="DC169" s="165"/>
      <c r="DD169" s="165"/>
      <c r="DE169" s="165"/>
      <c r="DF169" s="165"/>
      <c r="DG169" s="165"/>
      <c r="DH169" s="165"/>
      <c r="DI169" s="165"/>
      <c r="DJ169" s="165"/>
      <c r="DK169" s="165"/>
      <c r="DL169" s="165"/>
      <c r="DM169" s="165"/>
      <c r="DN169" s="165"/>
      <c r="DO169" s="165"/>
      <c r="DP169" s="165">
        <f>DP171+DP172</f>
        <v>0</v>
      </c>
      <c r="DQ169" s="165"/>
      <c r="DR169" s="165"/>
      <c r="DS169" s="165"/>
      <c r="DT169" s="165"/>
      <c r="DU169" s="165"/>
      <c r="DV169" s="165"/>
      <c r="DW169" s="165"/>
      <c r="DX169" s="165"/>
      <c r="DY169" s="165"/>
      <c r="DZ169" s="165"/>
      <c r="EA169" s="165"/>
      <c r="EB169" s="165"/>
      <c r="EC169" s="165"/>
      <c r="ED169" s="165"/>
      <c r="EE169" s="165"/>
      <c r="EF169" s="165">
        <f>EF171+EF172</f>
        <v>0</v>
      </c>
      <c r="EG169" s="165"/>
      <c r="EH169" s="165"/>
      <c r="EI169" s="165"/>
      <c r="EJ169" s="165"/>
      <c r="EK169" s="165"/>
      <c r="EL169" s="165"/>
      <c r="EM169" s="165"/>
      <c r="EN169" s="165"/>
      <c r="EO169" s="165"/>
      <c r="EP169" s="165"/>
      <c r="EQ169" s="165"/>
      <c r="ER169" s="165"/>
      <c r="ES169" s="165"/>
      <c r="ET169" s="165"/>
      <c r="EU169" s="165"/>
      <c r="EV169" s="165">
        <f>EV171+EV172</f>
        <v>0</v>
      </c>
      <c r="EW169" s="165"/>
      <c r="EX169" s="165"/>
      <c r="EY169" s="165"/>
      <c r="EZ169" s="165"/>
      <c r="FA169" s="165"/>
      <c r="FB169" s="165"/>
      <c r="FC169" s="165"/>
      <c r="FD169" s="165"/>
      <c r="FE169" s="165"/>
      <c r="FF169" s="165"/>
      <c r="FG169" s="165"/>
      <c r="FH169" s="165"/>
      <c r="FI169" s="165"/>
      <c r="FJ169" s="165"/>
      <c r="FK169" s="165"/>
    </row>
    <row r="170" spans="1:167" s="33" customFormat="1" ht="15" customHeight="1">
      <c r="A170" s="32"/>
      <c r="B170" s="69" t="s">
        <v>1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70"/>
      <c r="AC170" s="175"/>
      <c r="AD170" s="176"/>
      <c r="AE170" s="176"/>
      <c r="AF170" s="176"/>
      <c r="AG170" s="176"/>
      <c r="AH170" s="176"/>
      <c r="AI170" s="176"/>
      <c r="AJ170" s="176"/>
      <c r="AK170" s="177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74">
        <f t="shared" si="2"/>
        <v>0</v>
      </c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</row>
    <row r="171" spans="1:167" s="33" customFormat="1" ht="15" customHeight="1">
      <c r="A171" s="34"/>
      <c r="B171" s="157" t="s">
        <v>187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8"/>
      <c r="AC171" s="175"/>
      <c r="AD171" s="176"/>
      <c r="AE171" s="176"/>
      <c r="AF171" s="176"/>
      <c r="AG171" s="176"/>
      <c r="AH171" s="176"/>
      <c r="AI171" s="176"/>
      <c r="AJ171" s="176"/>
      <c r="AK171" s="177"/>
      <c r="AL171" s="169" t="s">
        <v>142</v>
      </c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74">
        <f t="shared" si="2"/>
        <v>0</v>
      </c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</row>
    <row r="172" spans="1:167" s="33" customFormat="1" ht="15" customHeight="1">
      <c r="A172" s="36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2"/>
      <c r="AC172" s="178"/>
      <c r="AD172" s="179"/>
      <c r="AE172" s="179"/>
      <c r="AF172" s="179"/>
      <c r="AG172" s="179"/>
      <c r="AH172" s="179"/>
      <c r="AI172" s="179"/>
      <c r="AJ172" s="179"/>
      <c r="AK172" s="180"/>
      <c r="AL172" s="169" t="s">
        <v>143</v>
      </c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74">
        <f t="shared" si="2"/>
        <v>0</v>
      </c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</row>
    <row r="173" spans="1:167" s="33" customFormat="1" ht="30" customHeight="1">
      <c r="A173" s="32"/>
      <c r="B173" s="69" t="s">
        <v>144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70"/>
      <c r="AC173" s="183"/>
      <c r="AD173" s="184"/>
      <c r="AE173" s="184"/>
      <c r="AF173" s="184"/>
      <c r="AG173" s="184"/>
      <c r="AH173" s="184"/>
      <c r="AI173" s="184"/>
      <c r="AJ173" s="184"/>
      <c r="AK173" s="185"/>
      <c r="AL173" s="172" t="s">
        <v>145</v>
      </c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47">
        <f t="shared" si="2"/>
        <v>112229</v>
      </c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65">
        <f>BQ175+BQ176+BQ177</f>
        <v>112229</v>
      </c>
      <c r="BR173" s="165"/>
      <c r="BS173" s="165"/>
      <c r="BT173" s="165"/>
      <c r="BU173" s="165"/>
      <c r="BV173" s="165"/>
      <c r="BW173" s="165"/>
      <c r="BX173" s="165"/>
      <c r="BY173" s="165"/>
      <c r="BZ173" s="165"/>
      <c r="CA173" s="165"/>
      <c r="CB173" s="165"/>
      <c r="CC173" s="165"/>
      <c r="CD173" s="165"/>
      <c r="CE173" s="165"/>
      <c r="CF173" s="165"/>
      <c r="CG173" s="170">
        <f>CG175+CG176+CG177</f>
        <v>0</v>
      </c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65">
        <f>CZ175+CZ176+CZ177</f>
        <v>0</v>
      </c>
      <c r="DA173" s="165"/>
      <c r="DB173" s="165"/>
      <c r="DC173" s="165"/>
      <c r="DD173" s="165"/>
      <c r="DE173" s="165"/>
      <c r="DF173" s="165"/>
      <c r="DG173" s="165"/>
      <c r="DH173" s="165"/>
      <c r="DI173" s="165"/>
      <c r="DJ173" s="165"/>
      <c r="DK173" s="165"/>
      <c r="DL173" s="165"/>
      <c r="DM173" s="165"/>
      <c r="DN173" s="165"/>
      <c r="DO173" s="165"/>
      <c r="DP173" s="165">
        <f>DP175+DP176+DP177</f>
        <v>0</v>
      </c>
      <c r="DQ173" s="165"/>
      <c r="DR173" s="165"/>
      <c r="DS173" s="165"/>
      <c r="DT173" s="165"/>
      <c r="DU173" s="165"/>
      <c r="DV173" s="165"/>
      <c r="DW173" s="165"/>
      <c r="DX173" s="165"/>
      <c r="DY173" s="165"/>
      <c r="DZ173" s="165"/>
      <c r="EA173" s="165"/>
      <c r="EB173" s="165"/>
      <c r="EC173" s="165"/>
      <c r="ED173" s="165"/>
      <c r="EE173" s="165"/>
      <c r="EF173" s="165">
        <f>EF175+EF176+EF177</f>
        <v>0</v>
      </c>
      <c r="EG173" s="165"/>
      <c r="EH173" s="165"/>
      <c r="EI173" s="165"/>
      <c r="EJ173" s="165"/>
      <c r="EK173" s="165"/>
      <c r="EL173" s="165"/>
      <c r="EM173" s="165"/>
      <c r="EN173" s="165"/>
      <c r="EO173" s="165"/>
      <c r="EP173" s="165"/>
      <c r="EQ173" s="165"/>
      <c r="ER173" s="165"/>
      <c r="ES173" s="165"/>
      <c r="ET173" s="165"/>
      <c r="EU173" s="165"/>
      <c r="EV173" s="165">
        <f>EV175+EV176+EV177</f>
        <v>0</v>
      </c>
      <c r="EW173" s="165"/>
      <c r="EX173" s="165"/>
      <c r="EY173" s="165"/>
      <c r="EZ173" s="165"/>
      <c r="FA173" s="165"/>
      <c r="FB173" s="165"/>
      <c r="FC173" s="165"/>
      <c r="FD173" s="165"/>
      <c r="FE173" s="165"/>
      <c r="FF173" s="165"/>
      <c r="FG173" s="165"/>
      <c r="FH173" s="165"/>
      <c r="FI173" s="165"/>
      <c r="FJ173" s="165"/>
      <c r="FK173" s="165"/>
    </row>
    <row r="174" spans="1:167" s="33" customFormat="1" ht="15" customHeight="1">
      <c r="A174" s="32"/>
      <c r="B174" s="69" t="s">
        <v>1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70"/>
      <c r="AC174" s="178"/>
      <c r="AD174" s="179"/>
      <c r="AE174" s="179"/>
      <c r="AF174" s="179"/>
      <c r="AG174" s="179"/>
      <c r="AH174" s="179"/>
      <c r="AI174" s="179"/>
      <c r="AJ174" s="179"/>
      <c r="AK174" s="180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8">
        <f t="shared" si="2"/>
        <v>0</v>
      </c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186"/>
      <c r="CH174" s="186"/>
      <c r="CI174" s="186"/>
      <c r="CJ174" s="186"/>
      <c r="CK174" s="186"/>
      <c r="CL174" s="186"/>
      <c r="CM174" s="186"/>
      <c r="CN174" s="186"/>
      <c r="CO174" s="186"/>
      <c r="CP174" s="186"/>
      <c r="CQ174" s="186"/>
      <c r="CR174" s="186"/>
      <c r="CS174" s="186"/>
      <c r="CT174" s="186"/>
      <c r="CU174" s="186"/>
      <c r="CV174" s="186"/>
      <c r="CW174" s="186"/>
      <c r="CX174" s="186"/>
      <c r="CY174" s="186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</row>
    <row r="175" spans="1:170" s="33" customFormat="1" ht="43.5" customHeight="1">
      <c r="A175" s="32"/>
      <c r="B175" s="69" t="s">
        <v>147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70"/>
      <c r="AC175" s="159" t="s">
        <v>152</v>
      </c>
      <c r="AD175" s="160"/>
      <c r="AE175" s="160"/>
      <c r="AF175" s="160"/>
      <c r="AG175" s="160"/>
      <c r="AH175" s="160"/>
      <c r="AI175" s="160"/>
      <c r="AJ175" s="160"/>
      <c r="AK175" s="161"/>
      <c r="AL175" s="67" t="s">
        <v>146</v>
      </c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8">
        <f t="shared" si="2"/>
        <v>108899</v>
      </c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162">
        <f>109642-743</f>
        <v>108899</v>
      </c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86"/>
      <c r="CH175" s="186"/>
      <c r="CI175" s="186"/>
      <c r="CJ175" s="186"/>
      <c r="CK175" s="186"/>
      <c r="CL175" s="186"/>
      <c r="CM175" s="186"/>
      <c r="CN175" s="186"/>
      <c r="CO175" s="186"/>
      <c r="CP175" s="186"/>
      <c r="CQ175" s="186"/>
      <c r="CR175" s="186"/>
      <c r="CS175" s="186"/>
      <c r="CT175" s="186"/>
      <c r="CU175" s="186"/>
      <c r="CV175" s="186"/>
      <c r="CW175" s="186"/>
      <c r="CX175" s="186"/>
      <c r="CY175" s="186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162">
        <v>0</v>
      </c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2"/>
      <c r="ES175" s="162"/>
      <c r="ET175" s="162"/>
      <c r="EU175" s="162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N175" s="33">
        <v>290</v>
      </c>
    </row>
    <row r="176" spans="1:170" s="33" customFormat="1" ht="30" customHeight="1">
      <c r="A176" s="32"/>
      <c r="B176" s="69" t="s">
        <v>149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70"/>
      <c r="AC176" s="175"/>
      <c r="AD176" s="176"/>
      <c r="AE176" s="176"/>
      <c r="AF176" s="176"/>
      <c r="AG176" s="176"/>
      <c r="AH176" s="176"/>
      <c r="AI176" s="176"/>
      <c r="AJ176" s="176"/>
      <c r="AK176" s="177"/>
      <c r="AL176" s="67" t="s">
        <v>148</v>
      </c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8">
        <f t="shared" si="2"/>
        <v>3330</v>
      </c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162">
        <f>4030-1443+743</f>
        <v>3330</v>
      </c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86"/>
      <c r="CH176" s="186"/>
      <c r="CI176" s="186"/>
      <c r="CJ176" s="186"/>
      <c r="CK176" s="186"/>
      <c r="CL176" s="186"/>
      <c r="CM176" s="186"/>
      <c r="CN176" s="186"/>
      <c r="CO176" s="186"/>
      <c r="CP176" s="186"/>
      <c r="CQ176" s="186"/>
      <c r="CR176" s="186"/>
      <c r="CS176" s="186"/>
      <c r="CT176" s="186"/>
      <c r="CU176" s="186"/>
      <c r="CV176" s="186"/>
      <c r="CW176" s="186"/>
      <c r="CX176" s="186"/>
      <c r="CY176" s="186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162">
        <v>0</v>
      </c>
      <c r="EG176" s="162"/>
      <c r="EH176" s="162"/>
      <c r="EI176" s="162"/>
      <c r="EJ176" s="162"/>
      <c r="EK176" s="162"/>
      <c r="EL176" s="162"/>
      <c r="EM176" s="162"/>
      <c r="EN176" s="162"/>
      <c r="EO176" s="162"/>
      <c r="EP176" s="162"/>
      <c r="EQ176" s="162"/>
      <c r="ER176" s="162"/>
      <c r="ES176" s="162"/>
      <c r="ET176" s="162"/>
      <c r="EU176" s="162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N176" s="33">
        <v>290</v>
      </c>
    </row>
    <row r="177" spans="1:170" s="33" customFormat="1" ht="15" customHeight="1">
      <c r="A177" s="32"/>
      <c r="B177" s="69" t="s">
        <v>151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70"/>
      <c r="AC177" s="178"/>
      <c r="AD177" s="179"/>
      <c r="AE177" s="179"/>
      <c r="AF177" s="179"/>
      <c r="AG177" s="179"/>
      <c r="AH177" s="179"/>
      <c r="AI177" s="179"/>
      <c r="AJ177" s="179"/>
      <c r="AK177" s="180"/>
      <c r="AL177" s="67" t="s">
        <v>150</v>
      </c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8">
        <f t="shared" si="2"/>
        <v>0</v>
      </c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86"/>
      <c r="CH177" s="186"/>
      <c r="CI177" s="186"/>
      <c r="CJ177" s="186"/>
      <c r="CK177" s="186"/>
      <c r="CL177" s="186"/>
      <c r="CM177" s="186"/>
      <c r="CN177" s="186"/>
      <c r="CO177" s="186"/>
      <c r="CP177" s="186"/>
      <c r="CQ177" s="186"/>
      <c r="CR177" s="186"/>
      <c r="CS177" s="186"/>
      <c r="CT177" s="186"/>
      <c r="CU177" s="186"/>
      <c r="CV177" s="186"/>
      <c r="CW177" s="186"/>
      <c r="CX177" s="186"/>
      <c r="CY177" s="186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162">
        <v>0</v>
      </c>
      <c r="EG177" s="162"/>
      <c r="EH177" s="162"/>
      <c r="EI177" s="162"/>
      <c r="EJ177" s="162"/>
      <c r="EK177" s="162"/>
      <c r="EL177" s="162"/>
      <c r="EM177" s="162"/>
      <c r="EN177" s="162"/>
      <c r="EO177" s="162"/>
      <c r="EP177" s="162"/>
      <c r="EQ177" s="162"/>
      <c r="ER177" s="162"/>
      <c r="ES177" s="162"/>
      <c r="ET177" s="162"/>
      <c r="EU177" s="162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N177" s="33">
        <v>290</v>
      </c>
    </row>
    <row r="178" spans="1:167" s="33" customFormat="1" ht="43.5" customHeight="1">
      <c r="A178" s="34"/>
      <c r="B178" s="157" t="s">
        <v>154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8"/>
      <c r="AC178" s="159" t="s">
        <v>153</v>
      </c>
      <c r="AD178" s="160"/>
      <c r="AE178" s="160"/>
      <c r="AF178" s="160"/>
      <c r="AG178" s="160"/>
      <c r="AH178" s="160"/>
      <c r="AI178" s="160"/>
      <c r="AJ178" s="160"/>
      <c r="AK178" s="161"/>
      <c r="AL178" s="172" t="s">
        <v>150</v>
      </c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47">
        <f t="shared" si="2"/>
        <v>0</v>
      </c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165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</row>
    <row r="179" spans="1:167" s="33" customFormat="1" ht="43.5" customHeight="1">
      <c r="A179" s="32"/>
      <c r="B179" s="69" t="s">
        <v>156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70"/>
      <c r="AC179" s="159" t="s">
        <v>155</v>
      </c>
      <c r="AD179" s="160"/>
      <c r="AE179" s="160"/>
      <c r="AF179" s="160"/>
      <c r="AG179" s="160"/>
      <c r="AH179" s="160"/>
      <c r="AI179" s="160"/>
      <c r="AJ179" s="160"/>
      <c r="AK179" s="161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1">
        <f>BQ179+CG179+CZ179+DP179+EF179</f>
        <v>0</v>
      </c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65">
        <f>BQ181</f>
        <v>0</v>
      </c>
      <c r="BR179" s="165"/>
      <c r="BS179" s="165"/>
      <c r="BT179" s="165"/>
      <c r="BU179" s="165"/>
      <c r="BV179" s="165"/>
      <c r="BW179" s="165"/>
      <c r="BX179" s="165"/>
      <c r="BY179" s="165"/>
      <c r="BZ179" s="165"/>
      <c r="CA179" s="165"/>
      <c r="CB179" s="165"/>
      <c r="CC179" s="165"/>
      <c r="CD179" s="165"/>
      <c r="CE179" s="165"/>
      <c r="CF179" s="165"/>
      <c r="CG179" s="170">
        <f>CG181</f>
        <v>0</v>
      </c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65">
        <f>CZ181</f>
        <v>0</v>
      </c>
      <c r="DA179" s="165"/>
      <c r="DB179" s="165"/>
      <c r="DC179" s="165"/>
      <c r="DD179" s="165"/>
      <c r="DE179" s="165"/>
      <c r="DF179" s="165"/>
      <c r="DG179" s="165"/>
      <c r="DH179" s="165"/>
      <c r="DI179" s="165"/>
      <c r="DJ179" s="165"/>
      <c r="DK179" s="165"/>
      <c r="DL179" s="165"/>
      <c r="DM179" s="165"/>
      <c r="DN179" s="165"/>
      <c r="DO179" s="165"/>
      <c r="DP179" s="165">
        <f>DP181</f>
        <v>0</v>
      </c>
      <c r="DQ179" s="165"/>
      <c r="DR179" s="165"/>
      <c r="DS179" s="165"/>
      <c r="DT179" s="165"/>
      <c r="DU179" s="165"/>
      <c r="DV179" s="165"/>
      <c r="DW179" s="165"/>
      <c r="DX179" s="165"/>
      <c r="DY179" s="165"/>
      <c r="DZ179" s="165"/>
      <c r="EA179" s="165"/>
      <c r="EB179" s="165"/>
      <c r="EC179" s="165"/>
      <c r="ED179" s="165"/>
      <c r="EE179" s="165"/>
      <c r="EF179" s="165">
        <f>EF181</f>
        <v>0</v>
      </c>
      <c r="EG179" s="165"/>
      <c r="EH179" s="165"/>
      <c r="EI179" s="165"/>
      <c r="EJ179" s="165"/>
      <c r="EK179" s="165"/>
      <c r="EL179" s="165"/>
      <c r="EM179" s="165"/>
      <c r="EN179" s="165"/>
      <c r="EO179" s="165"/>
      <c r="EP179" s="165"/>
      <c r="EQ179" s="165"/>
      <c r="ER179" s="165"/>
      <c r="ES179" s="165"/>
      <c r="ET179" s="165"/>
      <c r="EU179" s="165"/>
      <c r="EV179" s="165">
        <f>EV181</f>
        <v>0</v>
      </c>
      <c r="EW179" s="165"/>
      <c r="EX179" s="165"/>
      <c r="EY179" s="165"/>
      <c r="EZ179" s="165"/>
      <c r="FA179" s="165"/>
      <c r="FB179" s="165"/>
      <c r="FC179" s="165"/>
      <c r="FD179" s="165"/>
      <c r="FE179" s="165"/>
      <c r="FF179" s="165"/>
      <c r="FG179" s="165"/>
      <c r="FH179" s="165"/>
      <c r="FI179" s="165"/>
      <c r="FJ179" s="165"/>
      <c r="FK179" s="165"/>
    </row>
    <row r="180" spans="1:167" s="33" customFormat="1" ht="15" customHeight="1">
      <c r="A180" s="32"/>
      <c r="B180" s="69" t="s">
        <v>1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70"/>
      <c r="AC180" s="175"/>
      <c r="AD180" s="176"/>
      <c r="AE180" s="176"/>
      <c r="AF180" s="176"/>
      <c r="AG180" s="176"/>
      <c r="AH180" s="176"/>
      <c r="AI180" s="176"/>
      <c r="AJ180" s="176"/>
      <c r="AK180" s="177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74">
        <f t="shared" si="2"/>
        <v>0</v>
      </c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4"/>
      <c r="BO180" s="174"/>
      <c r="BP180" s="174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173"/>
      <c r="CH180" s="173"/>
      <c r="CI180" s="173"/>
      <c r="CJ180" s="173"/>
      <c r="CK180" s="173"/>
      <c r="CL180" s="173"/>
      <c r="CM180" s="173"/>
      <c r="CN180" s="173"/>
      <c r="CO180" s="173"/>
      <c r="CP180" s="173"/>
      <c r="CQ180" s="173"/>
      <c r="CR180" s="173"/>
      <c r="CS180" s="173"/>
      <c r="CT180" s="173"/>
      <c r="CU180" s="173"/>
      <c r="CV180" s="173"/>
      <c r="CW180" s="173"/>
      <c r="CX180" s="173"/>
      <c r="CY180" s="173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</row>
    <row r="181" spans="1:167" s="33" customFormat="1" ht="15" customHeight="1">
      <c r="A181" s="35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2"/>
      <c r="AC181" s="178"/>
      <c r="AD181" s="179"/>
      <c r="AE181" s="179"/>
      <c r="AF181" s="179"/>
      <c r="AG181" s="179"/>
      <c r="AH181" s="179"/>
      <c r="AI181" s="179"/>
      <c r="AJ181" s="179"/>
      <c r="AK181" s="180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74">
        <f t="shared" si="2"/>
        <v>0</v>
      </c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  <c r="BQ181" s="60">
        <v>0</v>
      </c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173"/>
      <c r="CH181" s="173"/>
      <c r="CI181" s="173"/>
      <c r="CJ181" s="173"/>
      <c r="CK181" s="173"/>
      <c r="CL181" s="173"/>
      <c r="CM181" s="173"/>
      <c r="CN181" s="173"/>
      <c r="CO181" s="173"/>
      <c r="CP181" s="173"/>
      <c r="CQ181" s="173"/>
      <c r="CR181" s="173"/>
      <c r="CS181" s="173"/>
      <c r="CT181" s="173"/>
      <c r="CU181" s="173"/>
      <c r="CV181" s="173"/>
      <c r="CW181" s="173"/>
      <c r="CX181" s="173"/>
      <c r="CY181" s="173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</row>
    <row r="182" spans="1:167" s="5" customFormat="1" ht="43.5" customHeight="1">
      <c r="A182" s="30"/>
      <c r="B182" s="119" t="s">
        <v>157</v>
      </c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20"/>
      <c r="AC182" s="190"/>
      <c r="AD182" s="191"/>
      <c r="AE182" s="191"/>
      <c r="AF182" s="191"/>
      <c r="AG182" s="191"/>
      <c r="AH182" s="191"/>
      <c r="AI182" s="191"/>
      <c r="AJ182" s="191"/>
      <c r="AK182" s="192"/>
      <c r="AL182" s="172" t="s">
        <v>153</v>
      </c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1">
        <f>BQ182+CG182+CZ182+DP182+EF182</f>
        <v>1628079.45</v>
      </c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65">
        <f>BQ184+BQ185+BQ186+BQ187+BQ188+BQ189+BQ190+BQ191+BQ192+BQ193+BQ194+BQ195+BQ196+BQ197</f>
        <v>1388803</v>
      </c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/>
      <c r="CG182" s="170">
        <f>CG184+CG185+CG186+CG187+CG188+CG189+CG190+CG191+CG192+CG193+CG194+CG195+CG196+CG197</f>
        <v>239276.45</v>
      </c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65">
        <f>CZ184+CZ185+CZ186+CZ187+CZ188+CZ189+CZ190+CZ191+CZ192+CZ193+CZ194+CZ195+CZ196+CZ197</f>
        <v>0</v>
      </c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>
        <f>DP184+DP185+DP186+DP187+DP188+DP189+DP190+DP191+DP192+DP193+DP194+DP195+DP196+DP197</f>
        <v>0</v>
      </c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>
        <f>EF184+EF185+EF186+EF187+EF188+EF189+EF190+EF191+EF192+EF193+EF194+EF195+EF196+EF197</f>
        <v>0</v>
      </c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>
        <f>EV184+EV185+EV186+EV187+EV188+EV189+EV190+EV191+EV192+EV193+EV194+EV195+EV196+EV197</f>
        <v>0</v>
      </c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</row>
    <row r="183" spans="1:167" s="5" customFormat="1" ht="15">
      <c r="A183" s="30"/>
      <c r="B183" s="119" t="s">
        <v>1</v>
      </c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20"/>
      <c r="AC183" s="187"/>
      <c r="AD183" s="188"/>
      <c r="AE183" s="188"/>
      <c r="AF183" s="188"/>
      <c r="AG183" s="188"/>
      <c r="AH183" s="188"/>
      <c r="AI183" s="188"/>
      <c r="AJ183" s="188"/>
      <c r="AK183" s="18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74">
        <f t="shared" si="2"/>
        <v>0</v>
      </c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173"/>
      <c r="CH183" s="173"/>
      <c r="CI183" s="173"/>
      <c r="CJ183" s="173"/>
      <c r="CK183" s="173"/>
      <c r="CL183" s="173"/>
      <c r="CM183" s="173"/>
      <c r="CN183" s="173"/>
      <c r="CO183" s="173"/>
      <c r="CP183" s="173"/>
      <c r="CQ183" s="173"/>
      <c r="CR183" s="173"/>
      <c r="CS183" s="173"/>
      <c r="CT183" s="173"/>
      <c r="CU183" s="173"/>
      <c r="CV183" s="173"/>
      <c r="CW183" s="173"/>
      <c r="CX183" s="173"/>
      <c r="CY183" s="173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</row>
    <row r="184" spans="1:167" s="5" customFormat="1" ht="60.75" customHeight="1">
      <c r="A184" s="30"/>
      <c r="B184" s="119" t="s">
        <v>159</v>
      </c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20"/>
      <c r="AC184" s="187"/>
      <c r="AD184" s="188"/>
      <c r="AE184" s="188"/>
      <c r="AF184" s="188"/>
      <c r="AG184" s="188"/>
      <c r="AH184" s="188"/>
      <c r="AI184" s="188"/>
      <c r="AJ184" s="188"/>
      <c r="AK184" s="189"/>
      <c r="AL184" s="169" t="s">
        <v>158</v>
      </c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74">
        <f t="shared" si="2"/>
        <v>0</v>
      </c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173"/>
      <c r="CH184" s="173"/>
      <c r="CI184" s="173"/>
      <c r="CJ184" s="173"/>
      <c r="CK184" s="173"/>
      <c r="CL184" s="173"/>
      <c r="CM184" s="173"/>
      <c r="CN184" s="173"/>
      <c r="CO184" s="173"/>
      <c r="CP184" s="173"/>
      <c r="CQ184" s="173"/>
      <c r="CR184" s="173"/>
      <c r="CS184" s="173"/>
      <c r="CT184" s="173"/>
      <c r="CU184" s="173"/>
      <c r="CV184" s="173"/>
      <c r="CW184" s="173"/>
      <c r="CX184" s="173"/>
      <c r="CY184" s="173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</row>
    <row r="185" spans="1:170" s="5" customFormat="1" ht="15">
      <c r="A185" s="30"/>
      <c r="B185" s="119" t="s">
        <v>160</v>
      </c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20"/>
      <c r="AC185" s="187"/>
      <c r="AD185" s="188"/>
      <c r="AE185" s="188"/>
      <c r="AF185" s="188"/>
      <c r="AG185" s="188"/>
      <c r="AH185" s="188"/>
      <c r="AI185" s="188"/>
      <c r="AJ185" s="188"/>
      <c r="AK185" s="189"/>
      <c r="AL185" s="169" t="s">
        <v>161</v>
      </c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74">
        <f t="shared" si="2"/>
        <v>48394</v>
      </c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62">
        <v>48394</v>
      </c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162">
        <v>0</v>
      </c>
      <c r="EG185" s="162"/>
      <c r="EH185" s="162"/>
      <c r="EI185" s="162"/>
      <c r="EJ185" s="162"/>
      <c r="EK185" s="162"/>
      <c r="EL185" s="162"/>
      <c r="EM185" s="162"/>
      <c r="EN185" s="162"/>
      <c r="EO185" s="162"/>
      <c r="EP185" s="162"/>
      <c r="EQ185" s="162"/>
      <c r="ER185" s="162"/>
      <c r="ES185" s="162"/>
      <c r="ET185" s="162"/>
      <c r="EU185" s="162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N185" s="5">
        <v>221</v>
      </c>
    </row>
    <row r="186" spans="1:170" s="5" customFormat="1" ht="15">
      <c r="A186" s="30"/>
      <c r="B186" s="119" t="s">
        <v>162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20"/>
      <c r="AC186" s="187"/>
      <c r="AD186" s="188"/>
      <c r="AE186" s="188"/>
      <c r="AF186" s="188"/>
      <c r="AG186" s="188"/>
      <c r="AH186" s="188"/>
      <c r="AI186" s="188"/>
      <c r="AJ186" s="188"/>
      <c r="AK186" s="189"/>
      <c r="AL186" s="169" t="s">
        <v>161</v>
      </c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74">
        <f t="shared" si="2"/>
        <v>782.5</v>
      </c>
      <c r="BB186" s="174"/>
      <c r="BC186" s="174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4"/>
      <c r="BO186" s="174"/>
      <c r="BP186" s="174"/>
      <c r="BQ186" s="162">
        <v>782.5</v>
      </c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73"/>
      <c r="CH186" s="173"/>
      <c r="CI186" s="173"/>
      <c r="CJ186" s="173"/>
      <c r="CK186" s="173"/>
      <c r="CL186" s="173"/>
      <c r="CM186" s="173"/>
      <c r="CN186" s="173"/>
      <c r="CO186" s="173"/>
      <c r="CP186" s="173"/>
      <c r="CQ186" s="173"/>
      <c r="CR186" s="173"/>
      <c r="CS186" s="173"/>
      <c r="CT186" s="173"/>
      <c r="CU186" s="173"/>
      <c r="CV186" s="173"/>
      <c r="CW186" s="173"/>
      <c r="CX186" s="173"/>
      <c r="CY186" s="173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162">
        <v>0</v>
      </c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2"/>
      <c r="ES186" s="162"/>
      <c r="ET186" s="162"/>
      <c r="EU186" s="162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N186" s="5">
        <v>222</v>
      </c>
    </row>
    <row r="187" spans="1:170" s="5" customFormat="1" ht="15">
      <c r="A187" s="30"/>
      <c r="B187" s="119" t="s">
        <v>163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20"/>
      <c r="AC187" s="187"/>
      <c r="AD187" s="188"/>
      <c r="AE187" s="188"/>
      <c r="AF187" s="188"/>
      <c r="AG187" s="188"/>
      <c r="AH187" s="188"/>
      <c r="AI187" s="188"/>
      <c r="AJ187" s="188"/>
      <c r="AK187" s="189"/>
      <c r="AL187" s="169" t="s">
        <v>161</v>
      </c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74">
        <f t="shared" si="2"/>
        <v>161849.15</v>
      </c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62">
        <f>177531.65-3800-2000-9882.5</f>
        <v>161849.15</v>
      </c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73"/>
      <c r="CH187" s="173"/>
      <c r="CI187" s="173"/>
      <c r="CJ187" s="173"/>
      <c r="CK187" s="173"/>
      <c r="CL187" s="173"/>
      <c r="CM187" s="173"/>
      <c r="CN187" s="173"/>
      <c r="CO187" s="173"/>
      <c r="CP187" s="173"/>
      <c r="CQ187" s="173"/>
      <c r="CR187" s="173"/>
      <c r="CS187" s="173"/>
      <c r="CT187" s="173"/>
      <c r="CU187" s="173"/>
      <c r="CV187" s="173"/>
      <c r="CW187" s="173"/>
      <c r="CX187" s="173"/>
      <c r="CY187" s="173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162">
        <v>0</v>
      </c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N187" s="5">
        <v>223</v>
      </c>
    </row>
    <row r="188" spans="1:167" s="5" customFormat="1" ht="43.5" customHeight="1">
      <c r="A188" s="30"/>
      <c r="B188" s="119" t="s">
        <v>188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20"/>
      <c r="AC188" s="203"/>
      <c r="AD188" s="102"/>
      <c r="AE188" s="102"/>
      <c r="AF188" s="102"/>
      <c r="AG188" s="102"/>
      <c r="AH188" s="102"/>
      <c r="AI188" s="102"/>
      <c r="AJ188" s="102"/>
      <c r="AK188" s="204"/>
      <c r="AL188" s="169" t="s">
        <v>161</v>
      </c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74">
        <f t="shared" si="2"/>
        <v>0</v>
      </c>
      <c r="BB188" s="174"/>
      <c r="BC188" s="174"/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4"/>
      <c r="BO188" s="174"/>
      <c r="BP188" s="174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  <c r="CR188" s="173"/>
      <c r="CS188" s="173"/>
      <c r="CT188" s="173"/>
      <c r="CU188" s="173"/>
      <c r="CV188" s="173"/>
      <c r="CW188" s="173"/>
      <c r="CX188" s="173"/>
      <c r="CY188" s="173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</row>
    <row r="189" spans="1:170" s="5" customFormat="1" ht="30" customHeight="1">
      <c r="A189" s="30"/>
      <c r="B189" s="193" t="s">
        <v>164</v>
      </c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4"/>
      <c r="AC189" s="187" t="s">
        <v>166</v>
      </c>
      <c r="AD189" s="188"/>
      <c r="AE189" s="188"/>
      <c r="AF189" s="188"/>
      <c r="AG189" s="188"/>
      <c r="AH189" s="188"/>
      <c r="AI189" s="188"/>
      <c r="AJ189" s="188"/>
      <c r="AK189" s="189"/>
      <c r="AL189" s="169" t="s">
        <v>161</v>
      </c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74">
        <f t="shared" si="2"/>
        <v>320888.78</v>
      </c>
      <c r="BB189" s="174"/>
      <c r="BC189" s="174"/>
      <c r="BD189" s="174"/>
      <c r="BE189" s="174"/>
      <c r="BF189" s="174"/>
      <c r="BG189" s="174"/>
      <c r="BH189" s="174"/>
      <c r="BI189" s="174"/>
      <c r="BJ189" s="174"/>
      <c r="BK189" s="174"/>
      <c r="BL189" s="174"/>
      <c r="BM189" s="174"/>
      <c r="BN189" s="174"/>
      <c r="BO189" s="174"/>
      <c r="BP189" s="174"/>
      <c r="BQ189" s="162">
        <f>132428.96-7200+33.88</f>
        <v>125262.84</v>
      </c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61">
        <v>195625.94</v>
      </c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2"/>
      <c r="ER189" s="162"/>
      <c r="ES189" s="162"/>
      <c r="ET189" s="162"/>
      <c r="EU189" s="162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N189" s="5">
        <v>225</v>
      </c>
    </row>
    <row r="190" spans="1:170" s="5" customFormat="1" ht="30" customHeight="1">
      <c r="A190" s="30"/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6"/>
      <c r="AC190" s="187"/>
      <c r="AD190" s="188"/>
      <c r="AE190" s="188"/>
      <c r="AF190" s="188"/>
      <c r="AG190" s="188"/>
      <c r="AH190" s="188"/>
      <c r="AI190" s="188"/>
      <c r="AJ190" s="188"/>
      <c r="AK190" s="189"/>
      <c r="AL190" s="166" t="s">
        <v>167</v>
      </c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8"/>
      <c r="BA190" s="174">
        <f>BQ190+CG190+CZ190+DP190+EF190</f>
        <v>0</v>
      </c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200"/>
      <c r="BR190" s="201"/>
      <c r="BS190" s="201"/>
      <c r="BT190" s="201"/>
      <c r="BU190" s="201"/>
      <c r="BV190" s="201"/>
      <c r="BW190" s="201"/>
      <c r="BX190" s="201"/>
      <c r="BY190" s="201"/>
      <c r="BZ190" s="201"/>
      <c r="CA190" s="201"/>
      <c r="CB190" s="201"/>
      <c r="CC190" s="201"/>
      <c r="CD190" s="201"/>
      <c r="CE190" s="201"/>
      <c r="CF190" s="202"/>
      <c r="CG190" s="71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3"/>
      <c r="CZ190" s="197"/>
      <c r="DA190" s="198"/>
      <c r="DB190" s="198"/>
      <c r="DC190" s="198"/>
      <c r="DD190" s="198"/>
      <c r="DE190" s="198"/>
      <c r="DF190" s="198"/>
      <c r="DG190" s="198"/>
      <c r="DH190" s="198"/>
      <c r="DI190" s="198"/>
      <c r="DJ190" s="198"/>
      <c r="DK190" s="198"/>
      <c r="DL190" s="198"/>
      <c r="DM190" s="198"/>
      <c r="DN190" s="198"/>
      <c r="DO190" s="199"/>
      <c r="DP190" s="197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198"/>
      <c r="EC190" s="198"/>
      <c r="ED190" s="198"/>
      <c r="EE190" s="199"/>
      <c r="EF190" s="200"/>
      <c r="EG190" s="201"/>
      <c r="EH190" s="201"/>
      <c r="EI190" s="201"/>
      <c r="EJ190" s="201"/>
      <c r="EK190" s="201"/>
      <c r="EL190" s="201"/>
      <c r="EM190" s="201"/>
      <c r="EN190" s="201"/>
      <c r="EO190" s="201"/>
      <c r="EP190" s="201"/>
      <c r="EQ190" s="201"/>
      <c r="ER190" s="201"/>
      <c r="ES190" s="201"/>
      <c r="ET190" s="201"/>
      <c r="EU190" s="202"/>
      <c r="EV190" s="197"/>
      <c r="EW190" s="198"/>
      <c r="EX190" s="198"/>
      <c r="EY190" s="198"/>
      <c r="EZ190" s="198"/>
      <c r="FA190" s="198"/>
      <c r="FB190" s="198"/>
      <c r="FC190" s="198"/>
      <c r="FD190" s="198"/>
      <c r="FE190" s="198"/>
      <c r="FF190" s="198"/>
      <c r="FG190" s="198"/>
      <c r="FH190" s="198"/>
      <c r="FI190" s="198"/>
      <c r="FJ190" s="199"/>
      <c r="FK190" s="57"/>
      <c r="FN190" s="5">
        <v>225</v>
      </c>
    </row>
    <row r="191" spans="1:170" s="5" customFormat="1" ht="15" customHeight="1">
      <c r="A191" s="30"/>
      <c r="B191" s="119" t="s">
        <v>165</v>
      </c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20"/>
      <c r="AC191" s="187"/>
      <c r="AD191" s="188"/>
      <c r="AE191" s="188"/>
      <c r="AF191" s="188"/>
      <c r="AG191" s="188"/>
      <c r="AH191" s="188"/>
      <c r="AI191" s="188"/>
      <c r="AJ191" s="188"/>
      <c r="AK191" s="189"/>
      <c r="AL191" s="169" t="s">
        <v>161</v>
      </c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74">
        <f t="shared" si="2"/>
        <v>503748.33999999997</v>
      </c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62">
        <f>405338.98+7200+26173.95+10000-6360+1443+18525.78+500-5783.88+2000-8040+9100</f>
        <v>460097.82999999996</v>
      </c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61">
        <f>30963.61+6828.93+3000+2738.23+119.74</f>
        <v>43650.51</v>
      </c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  <c r="EP191" s="162"/>
      <c r="EQ191" s="162"/>
      <c r="ER191" s="162"/>
      <c r="ES191" s="162"/>
      <c r="ET191" s="162"/>
      <c r="EU191" s="162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N191" s="5">
        <v>226</v>
      </c>
    </row>
    <row r="192" spans="1:167" s="47" customFormat="1" ht="15" customHeight="1">
      <c r="A192" s="46"/>
      <c r="B192" s="205" t="s">
        <v>264</v>
      </c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6"/>
      <c r="AC192" s="207"/>
      <c r="AD192" s="208"/>
      <c r="AE192" s="208"/>
      <c r="AF192" s="208"/>
      <c r="AG192" s="208"/>
      <c r="AH192" s="208"/>
      <c r="AI192" s="208"/>
      <c r="AJ192" s="208"/>
      <c r="AK192" s="209"/>
      <c r="AL192" s="169" t="s">
        <v>161</v>
      </c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74">
        <f t="shared" si="2"/>
        <v>0</v>
      </c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173"/>
      <c r="CH192" s="173"/>
      <c r="CI192" s="173"/>
      <c r="CJ192" s="173"/>
      <c r="CK192" s="173"/>
      <c r="CL192" s="173"/>
      <c r="CM192" s="173"/>
      <c r="CN192" s="173"/>
      <c r="CO192" s="173"/>
      <c r="CP192" s="173"/>
      <c r="CQ192" s="173"/>
      <c r="CR192" s="173"/>
      <c r="CS192" s="173"/>
      <c r="CT192" s="173"/>
      <c r="CU192" s="173"/>
      <c r="CV192" s="173"/>
      <c r="CW192" s="173"/>
      <c r="CX192" s="173"/>
      <c r="CY192" s="173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</row>
    <row r="193" spans="1:167" s="5" customFormat="1" ht="15" customHeight="1">
      <c r="A193" s="31"/>
      <c r="B193" s="216" t="s">
        <v>168</v>
      </c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7"/>
      <c r="AC193" s="187"/>
      <c r="AD193" s="188"/>
      <c r="AE193" s="188"/>
      <c r="AF193" s="188"/>
      <c r="AG193" s="188"/>
      <c r="AH193" s="188"/>
      <c r="AI193" s="188"/>
      <c r="AJ193" s="188"/>
      <c r="AK193" s="189"/>
      <c r="AL193" s="169" t="s">
        <v>167</v>
      </c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74">
        <f t="shared" si="2"/>
        <v>0</v>
      </c>
      <c r="BB193" s="174"/>
      <c r="BC193" s="174"/>
      <c r="BD193" s="174"/>
      <c r="BE193" s="174"/>
      <c r="BF193" s="174"/>
      <c r="BG193" s="174"/>
      <c r="BH193" s="174"/>
      <c r="BI193" s="174"/>
      <c r="BJ193" s="174"/>
      <c r="BK193" s="174"/>
      <c r="BL193" s="174"/>
      <c r="BM193" s="174"/>
      <c r="BN193" s="174"/>
      <c r="BO193" s="174"/>
      <c r="BP193" s="174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173"/>
      <c r="CH193" s="173"/>
      <c r="CI193" s="173"/>
      <c r="CJ193" s="173"/>
      <c r="CK193" s="173"/>
      <c r="CL193" s="173"/>
      <c r="CM193" s="173"/>
      <c r="CN193" s="173"/>
      <c r="CO193" s="173"/>
      <c r="CP193" s="173"/>
      <c r="CQ193" s="173"/>
      <c r="CR193" s="173"/>
      <c r="CS193" s="173"/>
      <c r="CT193" s="173"/>
      <c r="CU193" s="173"/>
      <c r="CV193" s="173"/>
      <c r="CW193" s="173"/>
      <c r="CX193" s="173"/>
      <c r="CY193" s="173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</row>
    <row r="194" spans="1:170" s="5" customFormat="1" ht="15" customHeight="1">
      <c r="A194" s="3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8"/>
      <c r="AC194" s="210"/>
      <c r="AD194" s="211"/>
      <c r="AE194" s="211"/>
      <c r="AF194" s="211"/>
      <c r="AG194" s="211"/>
      <c r="AH194" s="211"/>
      <c r="AI194" s="211"/>
      <c r="AJ194" s="211"/>
      <c r="AK194" s="212"/>
      <c r="AL194" s="169" t="s">
        <v>161</v>
      </c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74">
        <f t="shared" si="2"/>
        <v>22700</v>
      </c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62">
        <f>5750+8050+8900</f>
        <v>22700</v>
      </c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N194" s="5">
        <v>310</v>
      </c>
    </row>
    <row r="195" spans="1:167" s="5" customFormat="1" ht="30" customHeight="1">
      <c r="A195" s="30"/>
      <c r="B195" s="119" t="s">
        <v>169</v>
      </c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20"/>
      <c r="AC195" s="213"/>
      <c r="AD195" s="214"/>
      <c r="AE195" s="214"/>
      <c r="AF195" s="214"/>
      <c r="AG195" s="214"/>
      <c r="AH195" s="214"/>
      <c r="AI195" s="214"/>
      <c r="AJ195" s="214"/>
      <c r="AK195" s="215"/>
      <c r="AL195" s="169" t="s">
        <v>161</v>
      </c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74">
        <f t="shared" si="2"/>
        <v>0</v>
      </c>
      <c r="BB195" s="174"/>
      <c r="BC195" s="174"/>
      <c r="BD195" s="174"/>
      <c r="BE195" s="174"/>
      <c r="BF195" s="174"/>
      <c r="BG195" s="174"/>
      <c r="BH195" s="174"/>
      <c r="BI195" s="174"/>
      <c r="BJ195" s="174"/>
      <c r="BK195" s="174"/>
      <c r="BL195" s="174"/>
      <c r="BM195" s="174"/>
      <c r="BN195" s="174"/>
      <c r="BO195" s="174"/>
      <c r="BP195" s="174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173"/>
      <c r="CH195" s="173"/>
      <c r="CI195" s="173"/>
      <c r="CJ195" s="173"/>
      <c r="CK195" s="173"/>
      <c r="CL195" s="173"/>
      <c r="CM195" s="173"/>
      <c r="CN195" s="173"/>
      <c r="CO195" s="173"/>
      <c r="CP195" s="173"/>
      <c r="CQ195" s="173"/>
      <c r="CR195" s="173"/>
      <c r="CS195" s="173"/>
      <c r="CT195" s="173"/>
      <c r="CU195" s="173"/>
      <c r="CV195" s="173"/>
      <c r="CW195" s="173"/>
      <c r="CX195" s="173"/>
      <c r="CY195" s="173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</row>
    <row r="196" spans="1:167" s="5" customFormat="1" ht="15" customHeight="1">
      <c r="A196" s="31"/>
      <c r="B196" s="216" t="s">
        <v>170</v>
      </c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7"/>
      <c r="AC196" s="187"/>
      <c r="AD196" s="188"/>
      <c r="AE196" s="188"/>
      <c r="AF196" s="188"/>
      <c r="AG196" s="188"/>
      <c r="AH196" s="188"/>
      <c r="AI196" s="188"/>
      <c r="AJ196" s="188"/>
      <c r="AK196" s="189"/>
      <c r="AL196" s="169" t="s">
        <v>167</v>
      </c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74">
        <f t="shared" si="2"/>
        <v>0</v>
      </c>
      <c r="BB196" s="174"/>
      <c r="BC196" s="174"/>
      <c r="BD196" s="174"/>
      <c r="BE196" s="174"/>
      <c r="BF196" s="174"/>
      <c r="BG196" s="174"/>
      <c r="BH196" s="174"/>
      <c r="BI196" s="174"/>
      <c r="BJ196" s="174"/>
      <c r="BK196" s="174"/>
      <c r="BL196" s="174"/>
      <c r="BM196" s="174"/>
      <c r="BN196" s="174"/>
      <c r="BO196" s="174"/>
      <c r="BP196" s="174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173"/>
      <c r="CH196" s="173"/>
      <c r="CI196" s="173"/>
      <c r="CJ196" s="173"/>
      <c r="CK196" s="173"/>
      <c r="CL196" s="173"/>
      <c r="CM196" s="173"/>
      <c r="CN196" s="173"/>
      <c r="CO196" s="173"/>
      <c r="CP196" s="173"/>
      <c r="CQ196" s="173"/>
      <c r="CR196" s="173"/>
      <c r="CS196" s="173"/>
      <c r="CT196" s="173"/>
      <c r="CU196" s="173"/>
      <c r="CV196" s="173"/>
      <c r="CW196" s="173"/>
      <c r="CX196" s="173"/>
      <c r="CY196" s="173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</row>
    <row r="197" spans="1:170" s="5" customFormat="1" ht="15" customHeight="1">
      <c r="A197" s="3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8"/>
      <c r="AC197" s="210"/>
      <c r="AD197" s="211"/>
      <c r="AE197" s="211"/>
      <c r="AF197" s="211"/>
      <c r="AG197" s="211"/>
      <c r="AH197" s="211"/>
      <c r="AI197" s="211"/>
      <c r="AJ197" s="211"/>
      <c r="AK197" s="212"/>
      <c r="AL197" s="169" t="s">
        <v>161</v>
      </c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74">
        <f t="shared" si="2"/>
        <v>569716.6799999999</v>
      </c>
      <c r="BB197" s="174"/>
      <c r="BC197" s="174"/>
      <c r="BD197" s="174"/>
      <c r="BE197" s="174"/>
      <c r="BF197" s="174"/>
      <c r="BG197" s="174"/>
      <c r="BH197" s="174"/>
      <c r="BI197" s="174"/>
      <c r="BJ197" s="174"/>
      <c r="BK197" s="174"/>
      <c r="BL197" s="174"/>
      <c r="BM197" s="174"/>
      <c r="BN197" s="174"/>
      <c r="BO197" s="174"/>
      <c r="BP197" s="174"/>
      <c r="BQ197" s="162">
        <f>619300.52-25448.06-18525.78+3800-500-10-8900</f>
        <v>569716.6799999999</v>
      </c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N197" s="5">
        <v>340</v>
      </c>
    </row>
    <row r="198" spans="1:167" s="33" customFormat="1" ht="42" customHeight="1">
      <c r="A198" s="32"/>
      <c r="B198" s="218" t="s">
        <v>172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9"/>
      <c r="AC198" s="220" t="s">
        <v>171</v>
      </c>
      <c r="AD198" s="221"/>
      <c r="AE198" s="221"/>
      <c r="AF198" s="221"/>
      <c r="AG198" s="221"/>
      <c r="AH198" s="221"/>
      <c r="AI198" s="221"/>
      <c r="AJ198" s="221"/>
      <c r="AK198" s="222"/>
      <c r="AL198" s="156" t="s">
        <v>14</v>
      </c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47">
        <f t="shared" si="2"/>
        <v>0</v>
      </c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>
        <f>BQ200+BQ201</f>
        <v>0</v>
      </c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71">
        <f>CG200+CG201</f>
        <v>0</v>
      </c>
      <c r="CH198" s="171"/>
      <c r="CI198" s="171"/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1"/>
      <c r="CU198" s="171"/>
      <c r="CV198" s="171"/>
      <c r="CW198" s="171"/>
      <c r="CX198" s="171"/>
      <c r="CY198" s="171"/>
      <c r="CZ198" s="147">
        <f>CZ200+CZ201</f>
        <v>0</v>
      </c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>
        <f>DP200+DP201</f>
        <v>0</v>
      </c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>
        <f>EF200+EF201</f>
        <v>0</v>
      </c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>
        <f>EV200+EV201</f>
        <v>0</v>
      </c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7"/>
      <c r="FH198" s="147"/>
      <c r="FI198" s="147"/>
      <c r="FJ198" s="147"/>
      <c r="FK198" s="147"/>
    </row>
    <row r="199" spans="1:167" s="33" customFormat="1" ht="15" customHeight="1">
      <c r="A199" s="32"/>
      <c r="B199" s="69" t="s">
        <v>1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70"/>
      <c r="AC199" s="64"/>
      <c r="AD199" s="65"/>
      <c r="AE199" s="65"/>
      <c r="AF199" s="65"/>
      <c r="AG199" s="65"/>
      <c r="AH199" s="65"/>
      <c r="AI199" s="65"/>
      <c r="AJ199" s="65"/>
      <c r="AK199" s="66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174">
        <f t="shared" si="2"/>
        <v>0</v>
      </c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186"/>
      <c r="CH199" s="186"/>
      <c r="CI199" s="186"/>
      <c r="CJ199" s="186"/>
      <c r="CK199" s="186"/>
      <c r="CL199" s="186"/>
      <c r="CM199" s="186"/>
      <c r="CN199" s="186"/>
      <c r="CO199" s="186"/>
      <c r="CP199" s="186"/>
      <c r="CQ199" s="186"/>
      <c r="CR199" s="186"/>
      <c r="CS199" s="186"/>
      <c r="CT199" s="186"/>
      <c r="CU199" s="186"/>
      <c r="CV199" s="186"/>
      <c r="CW199" s="186"/>
      <c r="CX199" s="186"/>
      <c r="CY199" s="186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  <c r="FE199" s="59"/>
      <c r="FF199" s="59"/>
      <c r="FG199" s="59"/>
      <c r="FH199" s="59"/>
      <c r="FI199" s="59"/>
      <c r="FJ199" s="59"/>
      <c r="FK199" s="59"/>
    </row>
    <row r="200" spans="1:167" s="33" customFormat="1" ht="30" customHeight="1">
      <c r="A200" s="32"/>
      <c r="B200" s="69" t="s">
        <v>174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70"/>
      <c r="AC200" s="64" t="s">
        <v>173</v>
      </c>
      <c r="AD200" s="65"/>
      <c r="AE200" s="65"/>
      <c r="AF200" s="65"/>
      <c r="AG200" s="65"/>
      <c r="AH200" s="65"/>
      <c r="AI200" s="65"/>
      <c r="AJ200" s="65"/>
      <c r="AK200" s="66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174">
        <f t="shared" si="2"/>
        <v>0</v>
      </c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186"/>
      <c r="CH200" s="186"/>
      <c r="CI200" s="186"/>
      <c r="CJ200" s="186"/>
      <c r="CK200" s="186"/>
      <c r="CL200" s="186"/>
      <c r="CM200" s="186"/>
      <c r="CN200" s="186"/>
      <c r="CO200" s="186"/>
      <c r="CP200" s="186"/>
      <c r="CQ200" s="186"/>
      <c r="CR200" s="186"/>
      <c r="CS200" s="186"/>
      <c r="CT200" s="186"/>
      <c r="CU200" s="186"/>
      <c r="CV200" s="186"/>
      <c r="CW200" s="186"/>
      <c r="CX200" s="186"/>
      <c r="CY200" s="186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</row>
    <row r="201" spans="1:167" s="33" customFormat="1" ht="15" customHeight="1">
      <c r="A201" s="32"/>
      <c r="B201" s="69" t="s">
        <v>175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70"/>
      <c r="AC201" s="64" t="s">
        <v>176</v>
      </c>
      <c r="AD201" s="65"/>
      <c r="AE201" s="65"/>
      <c r="AF201" s="65"/>
      <c r="AG201" s="65"/>
      <c r="AH201" s="65"/>
      <c r="AI201" s="65"/>
      <c r="AJ201" s="65"/>
      <c r="AK201" s="66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174">
        <f t="shared" si="2"/>
        <v>0</v>
      </c>
      <c r="BB201" s="174"/>
      <c r="BC201" s="174"/>
      <c r="BD201" s="174"/>
      <c r="BE201" s="174"/>
      <c r="BF201" s="174"/>
      <c r="BG201" s="174"/>
      <c r="BH201" s="174"/>
      <c r="BI201" s="174"/>
      <c r="BJ201" s="174"/>
      <c r="BK201" s="174"/>
      <c r="BL201" s="174"/>
      <c r="BM201" s="174"/>
      <c r="BN201" s="174"/>
      <c r="BO201" s="174"/>
      <c r="BP201" s="174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186"/>
      <c r="CH201" s="186"/>
      <c r="CI201" s="186"/>
      <c r="CJ201" s="186"/>
      <c r="CK201" s="186"/>
      <c r="CL201" s="186"/>
      <c r="CM201" s="186"/>
      <c r="CN201" s="186"/>
      <c r="CO201" s="186"/>
      <c r="CP201" s="186"/>
      <c r="CQ201" s="186"/>
      <c r="CR201" s="186"/>
      <c r="CS201" s="186"/>
      <c r="CT201" s="186"/>
      <c r="CU201" s="186"/>
      <c r="CV201" s="186"/>
      <c r="CW201" s="186"/>
      <c r="CX201" s="186"/>
      <c r="CY201" s="186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</row>
    <row r="202" spans="1:167" s="33" customFormat="1" ht="30" customHeight="1">
      <c r="A202" s="32"/>
      <c r="B202" s="69" t="s">
        <v>178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70"/>
      <c r="AC202" s="64" t="s">
        <v>177</v>
      </c>
      <c r="AD202" s="65"/>
      <c r="AE202" s="65"/>
      <c r="AF202" s="65"/>
      <c r="AG202" s="65"/>
      <c r="AH202" s="65"/>
      <c r="AI202" s="65"/>
      <c r="AJ202" s="65"/>
      <c r="AK202" s="66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174">
        <f t="shared" si="2"/>
        <v>0</v>
      </c>
      <c r="BB202" s="174"/>
      <c r="BC202" s="174"/>
      <c r="BD202" s="174"/>
      <c r="BE202" s="174"/>
      <c r="BF202" s="174"/>
      <c r="BG202" s="174"/>
      <c r="BH202" s="174"/>
      <c r="BI202" s="174"/>
      <c r="BJ202" s="174"/>
      <c r="BK202" s="174"/>
      <c r="BL202" s="174"/>
      <c r="BM202" s="174"/>
      <c r="BN202" s="174"/>
      <c r="BO202" s="174"/>
      <c r="BP202" s="174"/>
      <c r="BQ202" s="59">
        <f>BQ204+BQ205</f>
        <v>0</v>
      </c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186"/>
      <c r="CH202" s="186"/>
      <c r="CI202" s="186"/>
      <c r="CJ202" s="186"/>
      <c r="CK202" s="186"/>
      <c r="CL202" s="186"/>
      <c r="CM202" s="186"/>
      <c r="CN202" s="186"/>
      <c r="CO202" s="186"/>
      <c r="CP202" s="186"/>
      <c r="CQ202" s="186"/>
      <c r="CR202" s="186"/>
      <c r="CS202" s="186"/>
      <c r="CT202" s="186"/>
      <c r="CU202" s="186"/>
      <c r="CV202" s="186"/>
      <c r="CW202" s="186"/>
      <c r="CX202" s="186"/>
      <c r="CY202" s="186"/>
      <c r="CZ202" s="59">
        <f>CZ204+CZ205</f>
        <v>0</v>
      </c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>
        <f>DP204+DP205</f>
        <v>0</v>
      </c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>
        <f>EF204+EF205</f>
        <v>0</v>
      </c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>
        <f>EV204+EV205</f>
        <v>0</v>
      </c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</row>
    <row r="203" spans="1:167" s="33" customFormat="1" ht="15" customHeight="1">
      <c r="A203" s="32"/>
      <c r="B203" s="69" t="s">
        <v>1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70"/>
      <c r="AC203" s="64"/>
      <c r="AD203" s="65"/>
      <c r="AE203" s="65"/>
      <c r="AF203" s="65"/>
      <c r="AG203" s="65"/>
      <c r="AH203" s="65"/>
      <c r="AI203" s="65"/>
      <c r="AJ203" s="65"/>
      <c r="AK203" s="66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174">
        <f t="shared" si="2"/>
        <v>0</v>
      </c>
      <c r="BB203" s="174"/>
      <c r="BC203" s="174"/>
      <c r="BD203" s="174"/>
      <c r="BE203" s="174"/>
      <c r="BF203" s="174"/>
      <c r="BG203" s="174"/>
      <c r="BH203" s="174"/>
      <c r="BI203" s="174"/>
      <c r="BJ203" s="174"/>
      <c r="BK203" s="174"/>
      <c r="BL203" s="174"/>
      <c r="BM203" s="174"/>
      <c r="BN203" s="174"/>
      <c r="BO203" s="174"/>
      <c r="BP203" s="174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186"/>
      <c r="CH203" s="186"/>
      <c r="CI203" s="186"/>
      <c r="CJ203" s="186"/>
      <c r="CK203" s="186"/>
      <c r="CL203" s="186"/>
      <c r="CM203" s="186"/>
      <c r="CN203" s="186"/>
      <c r="CO203" s="186"/>
      <c r="CP203" s="186"/>
      <c r="CQ203" s="186"/>
      <c r="CR203" s="186"/>
      <c r="CS203" s="186"/>
      <c r="CT203" s="186"/>
      <c r="CU203" s="186"/>
      <c r="CV203" s="186"/>
      <c r="CW203" s="186"/>
      <c r="CX203" s="186"/>
      <c r="CY203" s="186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</row>
    <row r="204" spans="1:167" s="33" customFormat="1" ht="30" customHeight="1">
      <c r="A204" s="32"/>
      <c r="B204" s="69" t="s">
        <v>179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70"/>
      <c r="AC204" s="64" t="s">
        <v>180</v>
      </c>
      <c r="AD204" s="65"/>
      <c r="AE204" s="65"/>
      <c r="AF204" s="65"/>
      <c r="AG204" s="65"/>
      <c r="AH204" s="65"/>
      <c r="AI204" s="65"/>
      <c r="AJ204" s="65"/>
      <c r="AK204" s="66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174">
        <f t="shared" si="2"/>
        <v>0</v>
      </c>
      <c r="BB204" s="174"/>
      <c r="BC204" s="174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4"/>
      <c r="BO204" s="174"/>
      <c r="BP204" s="174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186"/>
      <c r="CH204" s="186"/>
      <c r="CI204" s="186"/>
      <c r="CJ204" s="186"/>
      <c r="CK204" s="186"/>
      <c r="CL204" s="186"/>
      <c r="CM204" s="186"/>
      <c r="CN204" s="186"/>
      <c r="CO204" s="186"/>
      <c r="CP204" s="186"/>
      <c r="CQ204" s="186"/>
      <c r="CR204" s="186"/>
      <c r="CS204" s="186"/>
      <c r="CT204" s="186"/>
      <c r="CU204" s="186"/>
      <c r="CV204" s="186"/>
      <c r="CW204" s="186"/>
      <c r="CX204" s="186"/>
      <c r="CY204" s="186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</row>
    <row r="205" spans="1:167" s="33" customFormat="1" ht="15" customHeight="1">
      <c r="A205" s="32"/>
      <c r="B205" s="69" t="s">
        <v>182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70"/>
      <c r="AC205" s="64" t="s">
        <v>181</v>
      </c>
      <c r="AD205" s="65"/>
      <c r="AE205" s="65"/>
      <c r="AF205" s="65"/>
      <c r="AG205" s="65"/>
      <c r="AH205" s="65"/>
      <c r="AI205" s="65"/>
      <c r="AJ205" s="65"/>
      <c r="AK205" s="66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174">
        <f t="shared" si="2"/>
        <v>0</v>
      </c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186"/>
      <c r="CH205" s="186"/>
      <c r="CI205" s="186"/>
      <c r="CJ205" s="186"/>
      <c r="CK205" s="186"/>
      <c r="CL205" s="186"/>
      <c r="CM205" s="186"/>
      <c r="CN205" s="186"/>
      <c r="CO205" s="186"/>
      <c r="CP205" s="186"/>
      <c r="CQ205" s="186"/>
      <c r="CR205" s="186"/>
      <c r="CS205" s="186"/>
      <c r="CT205" s="186"/>
      <c r="CU205" s="186"/>
      <c r="CV205" s="186"/>
      <c r="CW205" s="186"/>
      <c r="CX205" s="186"/>
      <c r="CY205" s="186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</row>
    <row r="206" spans="1:167" s="33" customFormat="1" ht="30" customHeight="1">
      <c r="A206" s="32"/>
      <c r="B206" s="218" t="s">
        <v>185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9"/>
      <c r="AC206" s="64" t="s">
        <v>183</v>
      </c>
      <c r="AD206" s="65"/>
      <c r="AE206" s="65"/>
      <c r="AF206" s="65"/>
      <c r="AG206" s="65"/>
      <c r="AH206" s="65"/>
      <c r="AI206" s="65"/>
      <c r="AJ206" s="65"/>
      <c r="AK206" s="66"/>
      <c r="AL206" s="67" t="s">
        <v>14</v>
      </c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174">
        <f t="shared" si="2"/>
        <v>0</v>
      </c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4"/>
      <c r="BO206" s="174"/>
      <c r="BP206" s="174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186"/>
      <c r="CH206" s="186"/>
      <c r="CI206" s="186"/>
      <c r="CJ206" s="186"/>
      <c r="CK206" s="186"/>
      <c r="CL206" s="186"/>
      <c r="CM206" s="186"/>
      <c r="CN206" s="186"/>
      <c r="CO206" s="186"/>
      <c r="CP206" s="186"/>
      <c r="CQ206" s="186"/>
      <c r="CR206" s="186"/>
      <c r="CS206" s="186"/>
      <c r="CT206" s="186"/>
      <c r="CU206" s="186"/>
      <c r="CV206" s="186"/>
      <c r="CW206" s="186"/>
      <c r="CX206" s="186"/>
      <c r="CY206" s="186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</row>
    <row r="207" spans="1:167" s="33" customFormat="1" ht="30" customHeight="1">
      <c r="A207" s="32"/>
      <c r="B207" s="218" t="s">
        <v>186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9"/>
      <c r="AC207" s="64" t="s">
        <v>184</v>
      </c>
      <c r="AD207" s="65"/>
      <c r="AE207" s="65"/>
      <c r="AF207" s="65"/>
      <c r="AG207" s="65"/>
      <c r="AH207" s="65"/>
      <c r="AI207" s="65"/>
      <c r="AJ207" s="65"/>
      <c r="AK207" s="66"/>
      <c r="AL207" s="67" t="s">
        <v>14</v>
      </c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174">
        <f t="shared" si="2"/>
        <v>0</v>
      </c>
      <c r="BB207" s="174"/>
      <c r="BC207" s="174"/>
      <c r="BD207" s="174"/>
      <c r="BE207" s="174"/>
      <c r="BF207" s="174"/>
      <c r="BG207" s="174"/>
      <c r="BH207" s="174"/>
      <c r="BI207" s="174"/>
      <c r="BJ207" s="174"/>
      <c r="BK207" s="174"/>
      <c r="BL207" s="174"/>
      <c r="BM207" s="174"/>
      <c r="BN207" s="174"/>
      <c r="BO207" s="174"/>
      <c r="BP207" s="174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186"/>
      <c r="CH207" s="186"/>
      <c r="CI207" s="186"/>
      <c r="CJ207" s="186"/>
      <c r="CK207" s="186"/>
      <c r="CL207" s="186"/>
      <c r="CM207" s="186"/>
      <c r="CN207" s="186"/>
      <c r="CO207" s="186"/>
      <c r="CP207" s="186"/>
      <c r="CQ207" s="186"/>
      <c r="CR207" s="186"/>
      <c r="CS207" s="186"/>
      <c r="CT207" s="186"/>
      <c r="CU207" s="186"/>
      <c r="CV207" s="186"/>
      <c r="CW207" s="186"/>
      <c r="CX207" s="186"/>
      <c r="CY207" s="186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</row>
    <row r="208" spans="1:167" s="33" customFormat="1" ht="30" customHeight="1">
      <c r="A208" s="50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</row>
    <row r="209" spans="1:168" s="33" customFormat="1" ht="30" customHeight="1">
      <c r="A209" s="276" t="s">
        <v>274</v>
      </c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276"/>
      <c r="AD209" s="276"/>
      <c r="AE209" s="276"/>
      <c r="AF209" s="276"/>
      <c r="AG209" s="276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6"/>
      <c r="AS209" s="276"/>
      <c r="AT209" s="276"/>
      <c r="AU209" s="276"/>
      <c r="AV209" s="276"/>
      <c r="AW209" s="276"/>
      <c r="AX209" s="276"/>
      <c r="AY209" s="276"/>
      <c r="AZ209" s="276"/>
      <c r="BA209" s="276"/>
      <c r="BB209" s="276"/>
      <c r="BC209" s="276"/>
      <c r="BD209" s="276"/>
      <c r="BE209" s="276"/>
      <c r="BF209" s="276"/>
      <c r="BG209" s="276"/>
      <c r="BH209" s="276"/>
      <c r="BI209" s="276"/>
      <c r="BJ209" s="276"/>
      <c r="BK209" s="276"/>
      <c r="BL209" s="276"/>
      <c r="BM209" s="276"/>
      <c r="BN209" s="276"/>
      <c r="BO209" s="276"/>
      <c r="BP209" s="276"/>
      <c r="BQ209" s="276"/>
      <c r="BR209" s="276"/>
      <c r="BS209" s="276"/>
      <c r="BT209" s="276"/>
      <c r="BU209" s="276"/>
      <c r="BV209" s="276"/>
      <c r="BW209" s="276"/>
      <c r="BX209" s="276"/>
      <c r="BY209" s="276"/>
      <c r="BZ209" s="276"/>
      <c r="CA209" s="276"/>
      <c r="CB209" s="276"/>
      <c r="CC209" s="276"/>
      <c r="CD209" s="276"/>
      <c r="CE209" s="276"/>
      <c r="CF209" s="276"/>
      <c r="CG209" s="276"/>
      <c r="CH209" s="276"/>
      <c r="CI209" s="276"/>
      <c r="CJ209" s="276"/>
      <c r="CK209" s="276"/>
      <c r="CL209" s="276"/>
      <c r="CM209" s="276"/>
      <c r="CN209" s="276"/>
      <c r="CO209" s="276"/>
      <c r="CP209" s="276"/>
      <c r="CQ209" s="276"/>
      <c r="CR209" s="276"/>
      <c r="CS209" s="276"/>
      <c r="CT209" s="276"/>
      <c r="CU209" s="276"/>
      <c r="CV209" s="276"/>
      <c r="CW209" s="276"/>
      <c r="CX209" s="276"/>
      <c r="CY209" s="276"/>
      <c r="CZ209" s="276"/>
      <c r="DA209" s="276"/>
      <c r="DB209" s="276"/>
      <c r="DC209" s="276"/>
      <c r="DD209" s="276"/>
      <c r="DE209" s="276"/>
      <c r="DF209" s="276"/>
      <c r="DG209" s="276"/>
      <c r="DH209" s="276"/>
      <c r="DI209" s="276"/>
      <c r="DJ209" s="276"/>
      <c r="DK209" s="276"/>
      <c r="DL209" s="276"/>
      <c r="DM209" s="276"/>
      <c r="DN209" s="276"/>
      <c r="DO209" s="276"/>
      <c r="DP209" s="276"/>
      <c r="DQ209" s="276"/>
      <c r="DR209" s="276"/>
      <c r="DS209" s="276"/>
      <c r="DT209" s="276"/>
      <c r="DU209" s="276"/>
      <c r="DV209" s="276"/>
      <c r="DW209" s="276"/>
      <c r="DX209" s="276"/>
      <c r="DY209" s="276"/>
      <c r="DZ209" s="276"/>
      <c r="EA209" s="276"/>
      <c r="EB209" s="276"/>
      <c r="EC209" s="276"/>
      <c r="ED209" s="276"/>
      <c r="EE209" s="276"/>
      <c r="EF209" s="276"/>
      <c r="EG209" s="276"/>
      <c r="EH209" s="276"/>
      <c r="EI209" s="276"/>
      <c r="EJ209" s="276"/>
      <c r="EK209" s="276"/>
      <c r="EL209" s="276"/>
      <c r="EM209" s="276"/>
      <c r="EN209" s="276"/>
      <c r="EO209" s="276"/>
      <c r="EP209" s="276"/>
      <c r="EQ209" s="276"/>
      <c r="ER209" s="276"/>
      <c r="ES209" s="276"/>
      <c r="ET209" s="276"/>
      <c r="EU209" s="276"/>
      <c r="EV209" s="276"/>
      <c r="EW209" s="276"/>
      <c r="EX209" s="276"/>
      <c r="EY209" s="276"/>
      <c r="EZ209" s="276"/>
      <c r="FA209" s="276"/>
      <c r="FB209" s="276"/>
      <c r="FC209" s="276"/>
      <c r="FD209" s="276"/>
      <c r="FE209" s="276"/>
      <c r="FF209" s="276"/>
      <c r="FG209" s="276"/>
      <c r="FH209" s="276"/>
      <c r="FI209" s="276"/>
      <c r="FJ209" s="276"/>
      <c r="FK209" s="276"/>
      <c r="FL209" s="276"/>
    </row>
    <row r="210" spans="1:167" s="33" customFormat="1" ht="30" customHeight="1">
      <c r="A210" s="132" t="s">
        <v>108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4"/>
      <c r="AC210" s="132" t="s">
        <v>101</v>
      </c>
      <c r="AD210" s="133"/>
      <c r="AE210" s="133"/>
      <c r="AF210" s="133"/>
      <c r="AG210" s="133"/>
      <c r="AH210" s="133"/>
      <c r="AI210" s="133"/>
      <c r="AJ210" s="133"/>
      <c r="AK210" s="134"/>
      <c r="AL210" s="132" t="s">
        <v>111</v>
      </c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4"/>
      <c r="BA210" s="141" t="s">
        <v>103</v>
      </c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2"/>
      <c r="DE210" s="142"/>
      <c r="DF210" s="142"/>
      <c r="DG210" s="142"/>
      <c r="DH210" s="142"/>
      <c r="DI210" s="142"/>
      <c r="DJ210" s="142"/>
      <c r="DK210" s="142"/>
      <c r="DL210" s="142"/>
      <c r="DM210" s="142"/>
      <c r="DN210" s="142"/>
      <c r="DO210" s="142"/>
      <c r="DP210" s="142"/>
      <c r="DQ210" s="142"/>
      <c r="DR210" s="142"/>
      <c r="DS210" s="142"/>
      <c r="DT210" s="142"/>
      <c r="DU210" s="142"/>
      <c r="DV210" s="142"/>
      <c r="DW210" s="142"/>
      <c r="DX210" s="142"/>
      <c r="DY210" s="142"/>
      <c r="DZ210" s="142"/>
      <c r="EA210" s="142"/>
      <c r="EB210" s="142"/>
      <c r="EC210" s="142"/>
      <c r="ED210" s="142"/>
      <c r="EE210" s="142"/>
      <c r="EF210" s="142"/>
      <c r="EG210" s="142"/>
      <c r="EH210" s="142"/>
      <c r="EI210" s="142"/>
      <c r="EJ210" s="142"/>
      <c r="EK210" s="142"/>
      <c r="EL210" s="142"/>
      <c r="EM210" s="142"/>
      <c r="EN210" s="142"/>
      <c r="EO210" s="142"/>
      <c r="EP210" s="142"/>
      <c r="EQ210" s="142"/>
      <c r="ER210" s="142"/>
      <c r="ES210" s="142"/>
      <c r="ET210" s="142"/>
      <c r="EU210" s="142"/>
      <c r="EV210" s="142"/>
      <c r="EW210" s="142"/>
      <c r="EX210" s="142"/>
      <c r="EY210" s="142"/>
      <c r="EZ210" s="142"/>
      <c r="FA210" s="142"/>
      <c r="FB210" s="142"/>
      <c r="FC210" s="142"/>
      <c r="FD210" s="142"/>
      <c r="FE210" s="142"/>
      <c r="FF210" s="142"/>
      <c r="FG210" s="142"/>
      <c r="FH210" s="142"/>
      <c r="FI210" s="142"/>
      <c r="FJ210" s="142"/>
      <c r="FK210" s="143"/>
    </row>
    <row r="211" spans="1:167" s="33" customFormat="1" ht="30" customHeight="1">
      <c r="A211" s="135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7"/>
      <c r="AC211" s="135"/>
      <c r="AD211" s="136"/>
      <c r="AE211" s="136"/>
      <c r="AF211" s="136"/>
      <c r="AG211" s="136"/>
      <c r="AH211" s="136"/>
      <c r="AI211" s="136"/>
      <c r="AJ211" s="136"/>
      <c r="AK211" s="137"/>
      <c r="AL211" s="135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7"/>
      <c r="BA211" s="132" t="s">
        <v>102</v>
      </c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4"/>
      <c r="BQ211" s="141" t="s">
        <v>5</v>
      </c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42"/>
      <c r="DE211" s="142"/>
      <c r="DF211" s="142"/>
      <c r="DG211" s="142"/>
      <c r="DH211" s="142"/>
      <c r="DI211" s="142"/>
      <c r="DJ211" s="142"/>
      <c r="DK211" s="142"/>
      <c r="DL211" s="142"/>
      <c r="DM211" s="142"/>
      <c r="DN211" s="142"/>
      <c r="DO211" s="142"/>
      <c r="DP211" s="142"/>
      <c r="DQ211" s="142"/>
      <c r="DR211" s="142"/>
      <c r="DS211" s="142"/>
      <c r="DT211" s="142"/>
      <c r="DU211" s="142"/>
      <c r="DV211" s="142"/>
      <c r="DW211" s="142"/>
      <c r="DX211" s="142"/>
      <c r="DY211" s="142"/>
      <c r="DZ211" s="142"/>
      <c r="EA211" s="142"/>
      <c r="EB211" s="142"/>
      <c r="EC211" s="142"/>
      <c r="ED211" s="142"/>
      <c r="EE211" s="142"/>
      <c r="EF211" s="142"/>
      <c r="EG211" s="142"/>
      <c r="EH211" s="142"/>
      <c r="EI211" s="142"/>
      <c r="EJ211" s="142"/>
      <c r="EK211" s="142"/>
      <c r="EL211" s="142"/>
      <c r="EM211" s="142"/>
      <c r="EN211" s="142"/>
      <c r="EO211" s="142"/>
      <c r="EP211" s="142"/>
      <c r="EQ211" s="142"/>
      <c r="ER211" s="142"/>
      <c r="ES211" s="142"/>
      <c r="ET211" s="142"/>
      <c r="EU211" s="142"/>
      <c r="EV211" s="142"/>
      <c r="EW211" s="142"/>
      <c r="EX211" s="142"/>
      <c r="EY211" s="142"/>
      <c r="EZ211" s="142"/>
      <c r="FA211" s="142"/>
      <c r="FB211" s="142"/>
      <c r="FC211" s="142"/>
      <c r="FD211" s="142"/>
      <c r="FE211" s="142"/>
      <c r="FF211" s="142"/>
      <c r="FG211" s="142"/>
      <c r="FH211" s="142"/>
      <c r="FI211" s="142"/>
      <c r="FJ211" s="142"/>
      <c r="FK211" s="143"/>
    </row>
    <row r="212" spans="1:167" s="33" customFormat="1" ht="30" customHeight="1">
      <c r="A212" s="135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7"/>
      <c r="AC212" s="135"/>
      <c r="AD212" s="136"/>
      <c r="AE212" s="136"/>
      <c r="AF212" s="136"/>
      <c r="AG212" s="136"/>
      <c r="AH212" s="136"/>
      <c r="AI212" s="136"/>
      <c r="AJ212" s="136"/>
      <c r="AK212" s="137"/>
      <c r="AL212" s="135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7"/>
      <c r="BA212" s="135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7"/>
      <c r="BQ212" s="132" t="s">
        <v>110</v>
      </c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4"/>
      <c r="CG212" s="132" t="s">
        <v>109</v>
      </c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4"/>
      <c r="CZ212" s="132" t="s">
        <v>104</v>
      </c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4"/>
      <c r="DP212" s="132" t="s">
        <v>105</v>
      </c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4"/>
      <c r="EF212" s="141" t="s">
        <v>106</v>
      </c>
      <c r="EG212" s="142"/>
      <c r="EH212" s="142"/>
      <c r="EI212" s="142"/>
      <c r="EJ212" s="142"/>
      <c r="EK212" s="142"/>
      <c r="EL212" s="142"/>
      <c r="EM212" s="142"/>
      <c r="EN212" s="142"/>
      <c r="EO212" s="142"/>
      <c r="EP212" s="142"/>
      <c r="EQ212" s="142"/>
      <c r="ER212" s="142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  <c r="FJ212" s="142"/>
      <c r="FK212" s="143"/>
    </row>
    <row r="213" spans="1:167" s="33" customFormat="1" ht="30" customHeight="1">
      <c r="A213" s="138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40"/>
      <c r="AC213" s="138"/>
      <c r="AD213" s="139"/>
      <c r="AE213" s="139"/>
      <c r="AF213" s="139"/>
      <c r="AG213" s="139"/>
      <c r="AH213" s="139"/>
      <c r="AI213" s="139"/>
      <c r="AJ213" s="139"/>
      <c r="AK213" s="140"/>
      <c r="AL213" s="138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40"/>
      <c r="BA213" s="138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40"/>
      <c r="BQ213" s="138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40"/>
      <c r="CG213" s="138"/>
      <c r="CH213" s="139"/>
      <c r="CI213" s="139"/>
      <c r="CJ213" s="139"/>
      <c r="CK213" s="139"/>
      <c r="CL213" s="139"/>
      <c r="CM213" s="139"/>
      <c r="CN213" s="139"/>
      <c r="CO213" s="139"/>
      <c r="CP213" s="139"/>
      <c r="CQ213" s="139"/>
      <c r="CR213" s="139"/>
      <c r="CS213" s="139"/>
      <c r="CT213" s="139"/>
      <c r="CU213" s="139"/>
      <c r="CV213" s="139"/>
      <c r="CW213" s="139"/>
      <c r="CX213" s="139"/>
      <c r="CY213" s="140"/>
      <c r="CZ213" s="138"/>
      <c r="DA213" s="139"/>
      <c r="DB213" s="139"/>
      <c r="DC213" s="139"/>
      <c r="DD213" s="139"/>
      <c r="DE213" s="139"/>
      <c r="DF213" s="139"/>
      <c r="DG213" s="139"/>
      <c r="DH213" s="139"/>
      <c r="DI213" s="139"/>
      <c r="DJ213" s="139"/>
      <c r="DK213" s="139"/>
      <c r="DL213" s="139"/>
      <c r="DM213" s="139"/>
      <c r="DN213" s="139"/>
      <c r="DO213" s="140"/>
      <c r="DP213" s="138"/>
      <c r="DQ213" s="139"/>
      <c r="DR213" s="139"/>
      <c r="DS213" s="139"/>
      <c r="DT213" s="139"/>
      <c r="DU213" s="139"/>
      <c r="DV213" s="139"/>
      <c r="DW213" s="139"/>
      <c r="DX213" s="139"/>
      <c r="DY213" s="139"/>
      <c r="DZ213" s="139"/>
      <c r="EA213" s="139"/>
      <c r="EB213" s="139"/>
      <c r="EC213" s="139"/>
      <c r="ED213" s="139"/>
      <c r="EE213" s="140"/>
      <c r="EF213" s="138" t="s">
        <v>102</v>
      </c>
      <c r="EG213" s="139"/>
      <c r="EH213" s="139"/>
      <c r="EI213" s="139"/>
      <c r="EJ213" s="139"/>
      <c r="EK213" s="139"/>
      <c r="EL213" s="139"/>
      <c r="EM213" s="139"/>
      <c r="EN213" s="139"/>
      <c r="EO213" s="139"/>
      <c r="EP213" s="139"/>
      <c r="EQ213" s="139"/>
      <c r="ER213" s="139"/>
      <c r="ES213" s="139"/>
      <c r="ET213" s="139"/>
      <c r="EU213" s="140"/>
      <c r="EV213" s="138" t="s">
        <v>107</v>
      </c>
      <c r="EW213" s="139"/>
      <c r="EX213" s="139"/>
      <c r="EY213" s="139"/>
      <c r="EZ213" s="139"/>
      <c r="FA213" s="139"/>
      <c r="FB213" s="139"/>
      <c r="FC213" s="139"/>
      <c r="FD213" s="139"/>
      <c r="FE213" s="139"/>
      <c r="FF213" s="139"/>
      <c r="FG213" s="139"/>
      <c r="FH213" s="139"/>
      <c r="FI213" s="139"/>
      <c r="FJ213" s="139"/>
      <c r="FK213" s="140"/>
    </row>
    <row r="214" spans="1:167" s="33" customFormat="1" ht="30" customHeight="1">
      <c r="A214" s="148">
        <v>1</v>
      </c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50"/>
      <c r="AC214" s="64" t="s">
        <v>113</v>
      </c>
      <c r="AD214" s="65"/>
      <c r="AE214" s="65"/>
      <c r="AF214" s="65"/>
      <c r="AG214" s="65"/>
      <c r="AH214" s="65"/>
      <c r="AI214" s="65"/>
      <c r="AJ214" s="65"/>
      <c r="AK214" s="66"/>
      <c r="AL214" s="64" t="s">
        <v>114</v>
      </c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6"/>
      <c r="BA214" s="148">
        <v>4</v>
      </c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50"/>
      <c r="BQ214" s="148">
        <v>5</v>
      </c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50"/>
      <c r="CG214" s="148">
        <v>6</v>
      </c>
      <c r="CH214" s="149"/>
      <c r="CI214" s="149"/>
      <c r="CJ214" s="149"/>
      <c r="CK214" s="149"/>
      <c r="CL214" s="149"/>
      <c r="CM214" s="149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49"/>
      <c r="CY214" s="150"/>
      <c r="CZ214" s="148">
        <v>7</v>
      </c>
      <c r="DA214" s="149"/>
      <c r="DB214" s="149"/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49"/>
      <c r="DO214" s="150"/>
      <c r="DP214" s="148">
        <v>8</v>
      </c>
      <c r="DQ214" s="149"/>
      <c r="DR214" s="149"/>
      <c r="DS214" s="149"/>
      <c r="DT214" s="149"/>
      <c r="DU214" s="149"/>
      <c r="DV214" s="149"/>
      <c r="DW214" s="149"/>
      <c r="DX214" s="149"/>
      <c r="DY214" s="149"/>
      <c r="DZ214" s="149"/>
      <c r="EA214" s="149"/>
      <c r="EB214" s="149"/>
      <c r="EC214" s="149"/>
      <c r="ED214" s="149"/>
      <c r="EE214" s="150"/>
      <c r="EF214" s="148">
        <v>9</v>
      </c>
      <c r="EG214" s="149"/>
      <c r="EH214" s="149"/>
      <c r="EI214" s="149"/>
      <c r="EJ214" s="149"/>
      <c r="EK214" s="149"/>
      <c r="EL214" s="149"/>
      <c r="EM214" s="149"/>
      <c r="EN214" s="149"/>
      <c r="EO214" s="149"/>
      <c r="EP214" s="149"/>
      <c r="EQ214" s="149"/>
      <c r="ER214" s="149"/>
      <c r="ES214" s="149"/>
      <c r="ET214" s="149"/>
      <c r="EU214" s="150"/>
      <c r="EV214" s="148">
        <v>10</v>
      </c>
      <c r="EW214" s="149"/>
      <c r="EX214" s="149"/>
      <c r="EY214" s="149"/>
      <c r="EZ214" s="149"/>
      <c r="FA214" s="149"/>
      <c r="FB214" s="149"/>
      <c r="FC214" s="149"/>
      <c r="FD214" s="149"/>
      <c r="FE214" s="149"/>
      <c r="FF214" s="149"/>
      <c r="FG214" s="149"/>
      <c r="FH214" s="149"/>
      <c r="FI214" s="149"/>
      <c r="FJ214" s="149"/>
      <c r="FK214" s="150"/>
    </row>
    <row r="215" spans="1:167" s="33" customFormat="1" ht="30" customHeight="1">
      <c r="A215" s="32"/>
      <c r="B215" s="151" t="s">
        <v>112</v>
      </c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2"/>
      <c r="AC215" s="153" t="s">
        <v>115</v>
      </c>
      <c r="AD215" s="154"/>
      <c r="AE215" s="154"/>
      <c r="AF215" s="154"/>
      <c r="AG215" s="154"/>
      <c r="AH215" s="154"/>
      <c r="AI215" s="154"/>
      <c r="AJ215" s="154"/>
      <c r="AK215" s="155"/>
      <c r="AL215" s="156" t="s">
        <v>14</v>
      </c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47">
        <f>BQ215+CG215+CZ215+DP215+EF215</f>
        <v>6647767.65</v>
      </c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  <c r="BL215" s="147"/>
      <c r="BM215" s="147"/>
      <c r="BN215" s="147"/>
      <c r="BO215" s="147"/>
      <c r="BP215" s="147"/>
      <c r="BQ215" s="144">
        <f>BQ217+BQ219+BQ220+BQ221</f>
        <v>6615670.04</v>
      </c>
      <c r="BR215" s="145"/>
      <c r="BS215" s="145"/>
      <c r="BT215" s="145"/>
      <c r="BU215" s="145"/>
      <c r="BV215" s="145"/>
      <c r="BW215" s="145"/>
      <c r="BX215" s="145"/>
      <c r="BY215" s="145"/>
      <c r="BZ215" s="145"/>
      <c r="CA215" s="145"/>
      <c r="CB215" s="145"/>
      <c r="CC215" s="145"/>
      <c r="CD215" s="145"/>
      <c r="CE215" s="145"/>
      <c r="CF215" s="146"/>
      <c r="CG215" s="147">
        <f>CG225</f>
        <v>32097.61</v>
      </c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4">
        <f>CZ217+CZ225</f>
        <v>0</v>
      </c>
      <c r="DA215" s="145"/>
      <c r="DB215" s="145"/>
      <c r="DC215" s="145"/>
      <c r="DD215" s="145"/>
      <c r="DE215" s="145"/>
      <c r="DF215" s="145"/>
      <c r="DG215" s="145"/>
      <c r="DH215" s="145"/>
      <c r="DI215" s="145"/>
      <c r="DJ215" s="145"/>
      <c r="DK215" s="145"/>
      <c r="DL215" s="145"/>
      <c r="DM215" s="145"/>
      <c r="DN215" s="145"/>
      <c r="DO215" s="146"/>
      <c r="DP215" s="144">
        <f>DP217+DP219+DP220+DP221</f>
        <v>0</v>
      </c>
      <c r="DQ215" s="145"/>
      <c r="DR215" s="145"/>
      <c r="DS215" s="145"/>
      <c r="DT215" s="145"/>
      <c r="DU215" s="145"/>
      <c r="DV215" s="145"/>
      <c r="DW215" s="145"/>
      <c r="DX215" s="145"/>
      <c r="DY215" s="145"/>
      <c r="DZ215" s="145"/>
      <c r="EA215" s="145"/>
      <c r="EB215" s="145"/>
      <c r="EC215" s="145"/>
      <c r="ED215" s="145"/>
      <c r="EE215" s="146"/>
      <c r="EF215" s="144">
        <f>EF217+EF219+EF220+EF221</f>
        <v>0</v>
      </c>
      <c r="EG215" s="145"/>
      <c r="EH215" s="145"/>
      <c r="EI215" s="145"/>
      <c r="EJ215" s="145"/>
      <c r="EK215" s="145"/>
      <c r="EL215" s="145"/>
      <c r="EM215" s="145"/>
      <c r="EN215" s="145"/>
      <c r="EO215" s="145"/>
      <c r="EP215" s="145"/>
      <c r="EQ215" s="145"/>
      <c r="ER215" s="145"/>
      <c r="ES215" s="145"/>
      <c r="ET215" s="145"/>
      <c r="EU215" s="146"/>
      <c r="EV215" s="144"/>
      <c r="EW215" s="145"/>
      <c r="EX215" s="145"/>
      <c r="EY215" s="145"/>
      <c r="EZ215" s="145"/>
      <c r="FA215" s="145"/>
      <c r="FB215" s="145"/>
      <c r="FC215" s="145"/>
      <c r="FD215" s="145"/>
      <c r="FE215" s="145"/>
      <c r="FF215" s="145"/>
      <c r="FG215" s="145"/>
      <c r="FH215" s="145"/>
      <c r="FI215" s="145"/>
      <c r="FJ215" s="145"/>
      <c r="FK215" s="146"/>
    </row>
    <row r="216" spans="1:167" s="33" customFormat="1" ht="30" customHeight="1">
      <c r="A216" s="32"/>
      <c r="B216" s="264" t="s">
        <v>5</v>
      </c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4"/>
      <c r="W216" s="264"/>
      <c r="X216" s="264"/>
      <c r="Y216" s="264"/>
      <c r="Z216" s="264"/>
      <c r="AA216" s="264"/>
      <c r="AB216" s="265"/>
      <c r="AC216" s="64"/>
      <c r="AD216" s="65"/>
      <c r="AE216" s="65"/>
      <c r="AF216" s="65"/>
      <c r="AG216" s="65"/>
      <c r="AH216" s="65"/>
      <c r="AI216" s="65"/>
      <c r="AJ216" s="65"/>
      <c r="AK216" s="66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8">
        <f>EF216</f>
        <v>0</v>
      </c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59" t="s">
        <v>14</v>
      </c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 t="s">
        <v>14</v>
      </c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 t="s">
        <v>14</v>
      </c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 t="s">
        <v>14</v>
      </c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 t="s">
        <v>14</v>
      </c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</row>
    <row r="217" spans="1:167" s="33" customFormat="1" ht="30" customHeight="1">
      <c r="A217" s="32"/>
      <c r="B217" s="264" t="s">
        <v>117</v>
      </c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  <c r="Y217" s="264"/>
      <c r="Z217" s="264"/>
      <c r="AA217" s="264"/>
      <c r="AB217" s="265"/>
      <c r="AC217" s="64" t="s">
        <v>116</v>
      </c>
      <c r="AD217" s="65"/>
      <c r="AE217" s="65"/>
      <c r="AF217" s="65"/>
      <c r="AG217" s="65"/>
      <c r="AH217" s="65"/>
      <c r="AI217" s="65"/>
      <c r="AJ217" s="65"/>
      <c r="AK217" s="66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8">
        <f>BQ217+CG217+CZ217+DP217+EF217</f>
        <v>0</v>
      </c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>
        <f>EF218</f>
        <v>0</v>
      </c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</row>
    <row r="218" spans="1:167" s="33" customFormat="1" ht="62.25" customHeight="1">
      <c r="A218" s="34"/>
      <c r="B218" s="266" t="s">
        <v>224</v>
      </c>
      <c r="C218" s="266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7"/>
      <c r="AC218" s="159"/>
      <c r="AD218" s="160"/>
      <c r="AE218" s="160"/>
      <c r="AF218" s="160"/>
      <c r="AG218" s="160"/>
      <c r="AH218" s="160"/>
      <c r="AI218" s="160"/>
      <c r="AJ218" s="160"/>
      <c r="AK218" s="161"/>
      <c r="AL218" s="67" t="s">
        <v>119</v>
      </c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8">
        <f>DP218+EF218+BQ218</f>
        <v>0</v>
      </c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 t="s">
        <v>14</v>
      </c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 t="s">
        <v>14</v>
      </c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162">
        <v>0</v>
      </c>
      <c r="EG218" s="162"/>
      <c r="EH218" s="162"/>
      <c r="EI218" s="162"/>
      <c r="EJ218" s="162"/>
      <c r="EK218" s="162"/>
      <c r="EL218" s="162"/>
      <c r="EM218" s="162"/>
      <c r="EN218" s="162"/>
      <c r="EO218" s="162"/>
      <c r="EP218" s="162"/>
      <c r="EQ218" s="162"/>
      <c r="ER218" s="162"/>
      <c r="ES218" s="162"/>
      <c r="ET218" s="162"/>
      <c r="EU218" s="162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</row>
    <row r="219" spans="1:167" s="33" customFormat="1" ht="30" customHeight="1">
      <c r="A219" s="34"/>
      <c r="B219" s="266" t="s">
        <v>118</v>
      </c>
      <c r="C219" s="266"/>
      <c r="D219" s="266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7"/>
      <c r="AC219" s="159" t="s">
        <v>119</v>
      </c>
      <c r="AD219" s="160"/>
      <c r="AE219" s="160"/>
      <c r="AF219" s="160"/>
      <c r="AG219" s="160"/>
      <c r="AH219" s="160"/>
      <c r="AI219" s="160"/>
      <c r="AJ219" s="160"/>
      <c r="AK219" s="161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8">
        <f>DP219+EF219+BQ219</f>
        <v>0</v>
      </c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 t="s">
        <v>14</v>
      </c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 t="s">
        <v>14</v>
      </c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</row>
    <row r="220" spans="1:167" s="33" customFormat="1" ht="42.75" customHeight="1">
      <c r="A220" s="34"/>
      <c r="B220" s="266" t="s">
        <v>224</v>
      </c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7"/>
      <c r="AC220" s="159"/>
      <c r="AD220" s="160"/>
      <c r="AE220" s="160"/>
      <c r="AF220" s="160"/>
      <c r="AG220" s="160"/>
      <c r="AH220" s="160"/>
      <c r="AI220" s="160"/>
      <c r="AJ220" s="160"/>
      <c r="AK220" s="161"/>
      <c r="AL220" s="67" t="s">
        <v>121</v>
      </c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8">
        <f>DP220+EF220+BQ220</f>
        <v>6615670.04</v>
      </c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162">
        <v>6615670.04</v>
      </c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59" t="s">
        <v>14</v>
      </c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 t="s">
        <v>14</v>
      </c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162">
        <v>0</v>
      </c>
      <c r="EG220" s="162"/>
      <c r="EH220" s="162"/>
      <c r="EI220" s="162"/>
      <c r="EJ220" s="162"/>
      <c r="EK220" s="162"/>
      <c r="EL220" s="162"/>
      <c r="EM220" s="162"/>
      <c r="EN220" s="162"/>
      <c r="EO220" s="162"/>
      <c r="EP220" s="162"/>
      <c r="EQ220" s="162"/>
      <c r="ER220" s="162"/>
      <c r="ES220" s="162"/>
      <c r="ET220" s="162"/>
      <c r="EU220" s="162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</row>
    <row r="221" spans="1:167" s="33" customFormat="1" ht="30" customHeight="1">
      <c r="A221" s="34"/>
      <c r="B221" s="266" t="s">
        <v>120</v>
      </c>
      <c r="C221" s="266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7"/>
      <c r="AC221" s="159"/>
      <c r="AD221" s="160"/>
      <c r="AE221" s="160"/>
      <c r="AF221" s="160"/>
      <c r="AG221" s="160"/>
      <c r="AH221" s="160"/>
      <c r="AI221" s="160"/>
      <c r="AJ221" s="160"/>
      <c r="AK221" s="161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8">
        <f>DP221+EF221+BQ221</f>
        <v>0</v>
      </c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 t="s">
        <v>14</v>
      </c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 t="s">
        <v>14</v>
      </c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</row>
    <row r="222" spans="1:167" s="33" customFormat="1" ht="30" customHeight="1">
      <c r="A222" s="34"/>
      <c r="B222" s="266"/>
      <c r="C222" s="266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7"/>
      <c r="AC222" s="159"/>
      <c r="AD222" s="160"/>
      <c r="AE222" s="160"/>
      <c r="AF222" s="160"/>
      <c r="AG222" s="160"/>
      <c r="AH222" s="160"/>
      <c r="AI222" s="160"/>
      <c r="AJ222" s="160"/>
      <c r="AK222" s="161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 t="s">
        <v>14</v>
      </c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 t="s">
        <v>14</v>
      </c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</row>
    <row r="223" spans="1:167" s="33" customFormat="1" ht="34.5" customHeight="1">
      <c r="A223" s="32"/>
      <c r="B223" s="268" t="s">
        <v>124</v>
      </c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9"/>
      <c r="AC223" s="166" t="s">
        <v>121</v>
      </c>
      <c r="AD223" s="167"/>
      <c r="AE223" s="167"/>
      <c r="AF223" s="167"/>
      <c r="AG223" s="167"/>
      <c r="AH223" s="167"/>
      <c r="AI223" s="167"/>
      <c r="AJ223" s="167"/>
      <c r="AK223" s="168"/>
      <c r="AL223" s="169" t="s">
        <v>128</v>
      </c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47">
        <f>EF223</f>
        <v>0</v>
      </c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147"/>
      <c r="BO223" s="147"/>
      <c r="BP223" s="147"/>
      <c r="BQ223" s="165" t="s">
        <v>14</v>
      </c>
      <c r="BR223" s="165"/>
      <c r="BS223" s="165"/>
      <c r="BT223" s="165"/>
      <c r="BU223" s="165"/>
      <c r="BV223" s="165"/>
      <c r="BW223" s="165"/>
      <c r="BX223" s="165"/>
      <c r="BY223" s="165"/>
      <c r="BZ223" s="165"/>
      <c r="CA223" s="165"/>
      <c r="CB223" s="165"/>
      <c r="CC223" s="165"/>
      <c r="CD223" s="165"/>
      <c r="CE223" s="165"/>
      <c r="CF223" s="165"/>
      <c r="CG223" s="165" t="s">
        <v>14</v>
      </c>
      <c r="CH223" s="165"/>
      <c r="CI223" s="165"/>
      <c r="CJ223" s="165"/>
      <c r="CK223" s="165"/>
      <c r="CL223" s="165"/>
      <c r="CM223" s="165"/>
      <c r="CN223" s="165"/>
      <c r="CO223" s="165"/>
      <c r="CP223" s="165"/>
      <c r="CQ223" s="165"/>
      <c r="CR223" s="165"/>
      <c r="CS223" s="165"/>
      <c r="CT223" s="165"/>
      <c r="CU223" s="165"/>
      <c r="CV223" s="165"/>
      <c r="CW223" s="165"/>
      <c r="CX223" s="165"/>
      <c r="CY223" s="165"/>
      <c r="CZ223" s="165" t="s">
        <v>14</v>
      </c>
      <c r="DA223" s="165"/>
      <c r="DB223" s="165"/>
      <c r="DC223" s="165"/>
      <c r="DD223" s="165"/>
      <c r="DE223" s="165"/>
      <c r="DF223" s="165"/>
      <c r="DG223" s="165"/>
      <c r="DH223" s="165"/>
      <c r="DI223" s="165"/>
      <c r="DJ223" s="165"/>
      <c r="DK223" s="165"/>
      <c r="DL223" s="165"/>
      <c r="DM223" s="165"/>
      <c r="DN223" s="165"/>
      <c r="DO223" s="165"/>
      <c r="DP223" s="165" t="s">
        <v>14</v>
      </c>
      <c r="DQ223" s="165"/>
      <c r="DR223" s="165"/>
      <c r="DS223" s="165"/>
      <c r="DT223" s="165"/>
      <c r="DU223" s="165"/>
      <c r="DV223" s="165"/>
      <c r="DW223" s="165"/>
      <c r="DX223" s="165"/>
      <c r="DY223" s="165"/>
      <c r="DZ223" s="165"/>
      <c r="EA223" s="165"/>
      <c r="EB223" s="165"/>
      <c r="EC223" s="165"/>
      <c r="ED223" s="165"/>
      <c r="EE223" s="165"/>
      <c r="EF223" s="162">
        <v>0</v>
      </c>
      <c r="EG223" s="162"/>
      <c r="EH223" s="162"/>
      <c r="EI223" s="162"/>
      <c r="EJ223" s="162"/>
      <c r="EK223" s="162"/>
      <c r="EL223" s="162"/>
      <c r="EM223" s="162"/>
      <c r="EN223" s="162"/>
      <c r="EO223" s="162"/>
      <c r="EP223" s="162"/>
      <c r="EQ223" s="162"/>
      <c r="ER223" s="162"/>
      <c r="ES223" s="162"/>
      <c r="ET223" s="162"/>
      <c r="EU223" s="162"/>
      <c r="EV223" s="165" t="s">
        <v>14</v>
      </c>
      <c r="EW223" s="165"/>
      <c r="EX223" s="165"/>
      <c r="EY223" s="165"/>
      <c r="EZ223" s="165"/>
      <c r="FA223" s="165"/>
      <c r="FB223" s="165"/>
      <c r="FC223" s="165"/>
      <c r="FD223" s="165"/>
      <c r="FE223" s="165"/>
      <c r="FF223" s="165"/>
      <c r="FG223" s="165"/>
      <c r="FH223" s="165"/>
      <c r="FI223" s="165"/>
      <c r="FJ223" s="165"/>
      <c r="FK223" s="165"/>
    </row>
    <row r="224" spans="1:167" s="33" customFormat="1" ht="79.5" customHeight="1">
      <c r="A224" s="32"/>
      <c r="B224" s="268" t="s">
        <v>123</v>
      </c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9"/>
      <c r="AC224" s="166" t="s">
        <v>122</v>
      </c>
      <c r="AD224" s="167"/>
      <c r="AE224" s="167"/>
      <c r="AF224" s="167"/>
      <c r="AG224" s="167"/>
      <c r="AH224" s="167"/>
      <c r="AI224" s="167"/>
      <c r="AJ224" s="167"/>
      <c r="AK224" s="168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47">
        <f>EF224</f>
        <v>0</v>
      </c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65" t="s">
        <v>14</v>
      </c>
      <c r="BR224" s="165"/>
      <c r="BS224" s="165"/>
      <c r="BT224" s="165"/>
      <c r="BU224" s="165"/>
      <c r="BV224" s="165"/>
      <c r="BW224" s="165"/>
      <c r="BX224" s="165"/>
      <c r="BY224" s="165"/>
      <c r="BZ224" s="165"/>
      <c r="CA224" s="165"/>
      <c r="CB224" s="165"/>
      <c r="CC224" s="165"/>
      <c r="CD224" s="165"/>
      <c r="CE224" s="165"/>
      <c r="CF224" s="165"/>
      <c r="CG224" s="165" t="s">
        <v>14</v>
      </c>
      <c r="CH224" s="165"/>
      <c r="CI224" s="165"/>
      <c r="CJ224" s="165"/>
      <c r="CK224" s="165"/>
      <c r="CL224" s="165"/>
      <c r="CM224" s="165"/>
      <c r="CN224" s="165"/>
      <c r="CO224" s="165"/>
      <c r="CP224" s="165"/>
      <c r="CQ224" s="165"/>
      <c r="CR224" s="165"/>
      <c r="CS224" s="165"/>
      <c r="CT224" s="165"/>
      <c r="CU224" s="165"/>
      <c r="CV224" s="165"/>
      <c r="CW224" s="165"/>
      <c r="CX224" s="165"/>
      <c r="CY224" s="165"/>
      <c r="CZ224" s="165" t="s">
        <v>14</v>
      </c>
      <c r="DA224" s="165"/>
      <c r="DB224" s="165"/>
      <c r="DC224" s="165"/>
      <c r="DD224" s="165"/>
      <c r="DE224" s="165"/>
      <c r="DF224" s="165"/>
      <c r="DG224" s="165"/>
      <c r="DH224" s="165"/>
      <c r="DI224" s="165"/>
      <c r="DJ224" s="165"/>
      <c r="DK224" s="165"/>
      <c r="DL224" s="165"/>
      <c r="DM224" s="165"/>
      <c r="DN224" s="165"/>
      <c r="DO224" s="165"/>
      <c r="DP224" s="165" t="s">
        <v>14</v>
      </c>
      <c r="DQ224" s="165"/>
      <c r="DR224" s="165"/>
      <c r="DS224" s="165"/>
      <c r="DT224" s="165"/>
      <c r="DU224" s="165"/>
      <c r="DV224" s="165"/>
      <c r="DW224" s="165"/>
      <c r="DX224" s="165"/>
      <c r="DY224" s="165"/>
      <c r="DZ224" s="165"/>
      <c r="EA224" s="165"/>
      <c r="EB224" s="165"/>
      <c r="EC224" s="165"/>
      <c r="ED224" s="165"/>
      <c r="EE224" s="165"/>
      <c r="EF224" s="165"/>
      <c r="EG224" s="165"/>
      <c r="EH224" s="165"/>
      <c r="EI224" s="165"/>
      <c r="EJ224" s="165"/>
      <c r="EK224" s="165"/>
      <c r="EL224" s="165"/>
      <c r="EM224" s="165"/>
      <c r="EN224" s="165"/>
      <c r="EO224" s="165"/>
      <c r="EP224" s="165"/>
      <c r="EQ224" s="165"/>
      <c r="ER224" s="165"/>
      <c r="ES224" s="165"/>
      <c r="ET224" s="165"/>
      <c r="EU224" s="165"/>
      <c r="EV224" s="165" t="s">
        <v>14</v>
      </c>
      <c r="EW224" s="165"/>
      <c r="EX224" s="165"/>
      <c r="EY224" s="165"/>
      <c r="EZ224" s="165"/>
      <c r="FA224" s="165"/>
      <c r="FB224" s="165"/>
      <c r="FC224" s="165"/>
      <c r="FD224" s="165"/>
      <c r="FE224" s="165"/>
      <c r="FF224" s="165"/>
      <c r="FG224" s="165"/>
      <c r="FH224" s="165"/>
      <c r="FI224" s="165"/>
      <c r="FJ224" s="165"/>
      <c r="FK224" s="165"/>
    </row>
    <row r="225" spans="1:167" s="33" customFormat="1" ht="79.5" customHeight="1">
      <c r="A225" s="32"/>
      <c r="B225" s="268" t="s">
        <v>236</v>
      </c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9"/>
      <c r="AC225" s="166" t="s">
        <v>125</v>
      </c>
      <c r="AD225" s="167"/>
      <c r="AE225" s="167"/>
      <c r="AF225" s="167"/>
      <c r="AG225" s="167"/>
      <c r="AH225" s="167"/>
      <c r="AI225" s="167"/>
      <c r="AJ225" s="167"/>
      <c r="AK225" s="168"/>
      <c r="AL225" s="169" t="s">
        <v>128</v>
      </c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47">
        <f>CG225</f>
        <v>32097.61</v>
      </c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  <c r="BL225" s="147"/>
      <c r="BM225" s="147"/>
      <c r="BN225" s="147"/>
      <c r="BO225" s="147"/>
      <c r="BP225" s="147"/>
      <c r="BQ225" s="165" t="s">
        <v>14</v>
      </c>
      <c r="BR225" s="165"/>
      <c r="BS225" s="165"/>
      <c r="BT225" s="165"/>
      <c r="BU225" s="165"/>
      <c r="BV225" s="165"/>
      <c r="BW225" s="165"/>
      <c r="BX225" s="165"/>
      <c r="BY225" s="165"/>
      <c r="BZ225" s="165"/>
      <c r="CA225" s="165"/>
      <c r="CB225" s="165"/>
      <c r="CC225" s="165"/>
      <c r="CD225" s="165"/>
      <c r="CE225" s="165"/>
      <c r="CF225" s="165"/>
      <c r="CG225" s="165">
        <f>CG226+CG227+CG228+CG229+CG230+CG231+CG232+CG233+CG234+CG235+CG238+CG239+CG237+CG236</f>
        <v>32097.61</v>
      </c>
      <c r="CH225" s="165"/>
      <c r="CI225" s="165"/>
      <c r="CJ225" s="165"/>
      <c r="CK225" s="165"/>
      <c r="CL225" s="165"/>
      <c r="CM225" s="165"/>
      <c r="CN225" s="165"/>
      <c r="CO225" s="165"/>
      <c r="CP225" s="165"/>
      <c r="CQ225" s="165"/>
      <c r="CR225" s="165"/>
      <c r="CS225" s="165"/>
      <c r="CT225" s="165"/>
      <c r="CU225" s="165"/>
      <c r="CV225" s="165"/>
      <c r="CW225" s="165"/>
      <c r="CX225" s="165"/>
      <c r="CY225" s="165"/>
      <c r="CZ225" s="165">
        <f>CZ226+CZ227+CZ229+CZ230+CZ231+CZ232+CZ233+CZ234</f>
        <v>0</v>
      </c>
      <c r="DA225" s="165"/>
      <c r="DB225" s="165"/>
      <c r="DC225" s="165"/>
      <c r="DD225" s="165"/>
      <c r="DE225" s="165"/>
      <c r="DF225" s="165"/>
      <c r="DG225" s="165"/>
      <c r="DH225" s="165"/>
      <c r="DI225" s="165"/>
      <c r="DJ225" s="165"/>
      <c r="DK225" s="165"/>
      <c r="DL225" s="165"/>
      <c r="DM225" s="165"/>
      <c r="DN225" s="165"/>
      <c r="DO225" s="165"/>
      <c r="DP225" s="165" t="s">
        <v>14</v>
      </c>
      <c r="DQ225" s="165"/>
      <c r="DR225" s="165"/>
      <c r="DS225" s="165"/>
      <c r="DT225" s="165"/>
      <c r="DU225" s="165"/>
      <c r="DV225" s="165"/>
      <c r="DW225" s="165"/>
      <c r="DX225" s="165"/>
      <c r="DY225" s="165"/>
      <c r="DZ225" s="165"/>
      <c r="EA225" s="165"/>
      <c r="EB225" s="165"/>
      <c r="EC225" s="165"/>
      <c r="ED225" s="165"/>
      <c r="EE225" s="165"/>
      <c r="EF225" s="165" t="s">
        <v>14</v>
      </c>
      <c r="EG225" s="165"/>
      <c r="EH225" s="165"/>
      <c r="EI225" s="165"/>
      <c r="EJ225" s="165"/>
      <c r="EK225" s="165"/>
      <c r="EL225" s="165"/>
      <c r="EM225" s="165"/>
      <c r="EN225" s="165"/>
      <c r="EO225" s="165"/>
      <c r="EP225" s="165"/>
      <c r="EQ225" s="165"/>
      <c r="ER225" s="165"/>
      <c r="ES225" s="165"/>
      <c r="ET225" s="165"/>
      <c r="EU225" s="165"/>
      <c r="EV225" s="165" t="s">
        <v>14</v>
      </c>
      <c r="EW225" s="165"/>
      <c r="EX225" s="165"/>
      <c r="EY225" s="165"/>
      <c r="EZ225" s="165"/>
      <c r="FA225" s="165"/>
      <c r="FB225" s="165"/>
      <c r="FC225" s="165"/>
      <c r="FD225" s="165"/>
      <c r="FE225" s="165"/>
      <c r="FF225" s="165"/>
      <c r="FG225" s="165"/>
      <c r="FH225" s="165"/>
      <c r="FI225" s="165"/>
      <c r="FJ225" s="165"/>
      <c r="FK225" s="165"/>
    </row>
    <row r="226" spans="1:167" s="33" customFormat="1" ht="79.5" customHeight="1">
      <c r="A226" s="32"/>
      <c r="B226" s="264" t="s">
        <v>238</v>
      </c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5"/>
      <c r="AC226" s="64" t="s">
        <v>125</v>
      </c>
      <c r="AD226" s="65"/>
      <c r="AE226" s="65"/>
      <c r="AF226" s="65"/>
      <c r="AG226" s="65"/>
      <c r="AH226" s="65"/>
      <c r="AI226" s="65"/>
      <c r="AJ226" s="65"/>
      <c r="AK226" s="66"/>
      <c r="AL226" s="67" t="s">
        <v>128</v>
      </c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8">
        <f>CG226</f>
        <v>2635.21</v>
      </c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59" t="s">
        <v>14</v>
      </c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162">
        <v>2635.21</v>
      </c>
      <c r="CH226" s="162"/>
      <c r="CI226" s="162"/>
      <c r="CJ226" s="162"/>
      <c r="CK226" s="162"/>
      <c r="CL226" s="162"/>
      <c r="CM226" s="162"/>
      <c r="CN226" s="162"/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59" t="s">
        <v>14</v>
      </c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 t="s">
        <v>14</v>
      </c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 t="s">
        <v>14</v>
      </c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</row>
    <row r="227" spans="1:167" s="33" customFormat="1" ht="79.5" customHeight="1">
      <c r="A227" s="32"/>
      <c r="B227" s="264" t="s">
        <v>239</v>
      </c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5"/>
      <c r="AC227" s="64" t="s">
        <v>125</v>
      </c>
      <c r="AD227" s="65"/>
      <c r="AE227" s="65"/>
      <c r="AF227" s="65"/>
      <c r="AG227" s="65"/>
      <c r="AH227" s="65"/>
      <c r="AI227" s="65"/>
      <c r="AJ227" s="65"/>
      <c r="AK227" s="66"/>
      <c r="AL227" s="67" t="s">
        <v>128</v>
      </c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8">
        <f>CG227</f>
        <v>29462.4</v>
      </c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59" t="s">
        <v>14</v>
      </c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162">
        <v>29462.4</v>
      </c>
      <c r="CH227" s="162"/>
      <c r="CI227" s="162"/>
      <c r="CJ227" s="162"/>
      <c r="CK227" s="162"/>
      <c r="CL227" s="162"/>
      <c r="CM227" s="162"/>
      <c r="CN227" s="162"/>
      <c r="CO227" s="162"/>
      <c r="CP227" s="162"/>
      <c r="CQ227" s="162"/>
      <c r="CR227" s="162"/>
      <c r="CS227" s="162"/>
      <c r="CT227" s="162"/>
      <c r="CU227" s="162"/>
      <c r="CV227" s="162"/>
      <c r="CW227" s="162"/>
      <c r="CX227" s="162"/>
      <c r="CY227" s="162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59" t="s">
        <v>14</v>
      </c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 t="s">
        <v>14</v>
      </c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 t="s">
        <v>14</v>
      </c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</row>
    <row r="228" spans="1:167" s="33" customFormat="1" ht="79.5" customHeight="1">
      <c r="A228" s="32"/>
      <c r="B228" s="264" t="s">
        <v>265</v>
      </c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5"/>
      <c r="AC228" s="64" t="s">
        <v>125</v>
      </c>
      <c r="AD228" s="65"/>
      <c r="AE228" s="65"/>
      <c r="AF228" s="65"/>
      <c r="AG228" s="65"/>
      <c r="AH228" s="65"/>
      <c r="AI228" s="65"/>
      <c r="AJ228" s="65"/>
      <c r="AK228" s="66"/>
      <c r="AL228" s="67" t="s">
        <v>128</v>
      </c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8">
        <f>CG228</f>
        <v>0</v>
      </c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59" t="s">
        <v>14</v>
      </c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162"/>
      <c r="CH228" s="162"/>
      <c r="CI228" s="162"/>
      <c r="CJ228" s="162"/>
      <c r="CK228" s="162"/>
      <c r="CL228" s="162"/>
      <c r="CM228" s="162"/>
      <c r="CN228" s="162"/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59" t="s">
        <v>14</v>
      </c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 t="s">
        <v>14</v>
      </c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 t="s">
        <v>14</v>
      </c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</row>
    <row r="229" spans="1:167" s="33" customFormat="1" ht="104.25" customHeight="1">
      <c r="A229" s="32"/>
      <c r="B229" s="264" t="s">
        <v>240</v>
      </c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5"/>
      <c r="AC229" s="64" t="s">
        <v>125</v>
      </c>
      <c r="AD229" s="65"/>
      <c r="AE229" s="65"/>
      <c r="AF229" s="65"/>
      <c r="AG229" s="65"/>
      <c r="AH229" s="65"/>
      <c r="AI229" s="65"/>
      <c r="AJ229" s="65"/>
      <c r="AK229" s="66"/>
      <c r="AL229" s="67" t="s">
        <v>128</v>
      </c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8">
        <f aca="true" t="shared" si="3" ref="BA229:BA234">CG229</f>
        <v>0</v>
      </c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59" t="s">
        <v>14</v>
      </c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162"/>
      <c r="CH229" s="162"/>
      <c r="CI229" s="162"/>
      <c r="CJ229" s="162"/>
      <c r="CK229" s="162"/>
      <c r="CL229" s="162"/>
      <c r="CM229" s="162"/>
      <c r="CN229" s="162"/>
      <c r="CO229" s="162"/>
      <c r="CP229" s="162"/>
      <c r="CQ229" s="162"/>
      <c r="CR229" s="162"/>
      <c r="CS229" s="162"/>
      <c r="CT229" s="162"/>
      <c r="CU229" s="162"/>
      <c r="CV229" s="162"/>
      <c r="CW229" s="162"/>
      <c r="CX229" s="162"/>
      <c r="CY229" s="162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59" t="s">
        <v>14</v>
      </c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 t="s">
        <v>14</v>
      </c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 t="s">
        <v>14</v>
      </c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</row>
    <row r="230" spans="1:167" s="33" customFormat="1" ht="79.5" customHeight="1">
      <c r="A230" s="32"/>
      <c r="B230" s="264" t="s">
        <v>241</v>
      </c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  <c r="Y230" s="264"/>
      <c r="Z230" s="264"/>
      <c r="AA230" s="264"/>
      <c r="AB230" s="265"/>
      <c r="AC230" s="64" t="s">
        <v>125</v>
      </c>
      <c r="AD230" s="65"/>
      <c r="AE230" s="65"/>
      <c r="AF230" s="65"/>
      <c r="AG230" s="65"/>
      <c r="AH230" s="65"/>
      <c r="AI230" s="65"/>
      <c r="AJ230" s="65"/>
      <c r="AK230" s="66"/>
      <c r="AL230" s="67" t="s">
        <v>128</v>
      </c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8">
        <f t="shared" si="3"/>
        <v>0</v>
      </c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59" t="s">
        <v>14</v>
      </c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162"/>
      <c r="CH230" s="162"/>
      <c r="CI230" s="162"/>
      <c r="CJ230" s="162"/>
      <c r="CK230" s="162"/>
      <c r="CL230" s="162"/>
      <c r="CM230" s="162"/>
      <c r="CN230" s="162"/>
      <c r="CO230" s="162"/>
      <c r="CP230" s="162"/>
      <c r="CQ230" s="162"/>
      <c r="CR230" s="162"/>
      <c r="CS230" s="162"/>
      <c r="CT230" s="162"/>
      <c r="CU230" s="162"/>
      <c r="CV230" s="162"/>
      <c r="CW230" s="162"/>
      <c r="CX230" s="162"/>
      <c r="CY230" s="162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59" t="s">
        <v>14</v>
      </c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 t="s">
        <v>14</v>
      </c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 t="s">
        <v>14</v>
      </c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</row>
    <row r="231" spans="1:167" s="33" customFormat="1" ht="79.5" customHeight="1">
      <c r="A231" s="32"/>
      <c r="B231" s="264" t="s">
        <v>242</v>
      </c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5"/>
      <c r="AC231" s="64" t="s">
        <v>125</v>
      </c>
      <c r="AD231" s="65"/>
      <c r="AE231" s="65"/>
      <c r="AF231" s="65"/>
      <c r="AG231" s="65"/>
      <c r="AH231" s="65"/>
      <c r="AI231" s="65"/>
      <c r="AJ231" s="65"/>
      <c r="AK231" s="66"/>
      <c r="AL231" s="67" t="s">
        <v>128</v>
      </c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8">
        <f t="shared" si="3"/>
        <v>0</v>
      </c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59" t="s">
        <v>14</v>
      </c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162"/>
      <c r="CH231" s="162"/>
      <c r="CI231" s="162"/>
      <c r="CJ231" s="162"/>
      <c r="CK231" s="162"/>
      <c r="CL231" s="162"/>
      <c r="CM231" s="162"/>
      <c r="CN231" s="162"/>
      <c r="CO231" s="162"/>
      <c r="CP231" s="162"/>
      <c r="CQ231" s="162"/>
      <c r="CR231" s="162"/>
      <c r="CS231" s="162"/>
      <c r="CT231" s="162"/>
      <c r="CU231" s="162"/>
      <c r="CV231" s="162"/>
      <c r="CW231" s="162"/>
      <c r="CX231" s="162"/>
      <c r="CY231" s="162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59" t="s">
        <v>14</v>
      </c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 t="s">
        <v>14</v>
      </c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 t="s">
        <v>14</v>
      </c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</row>
    <row r="232" spans="1:167" s="33" customFormat="1" ht="79.5" customHeight="1">
      <c r="A232" s="32"/>
      <c r="B232" s="264" t="s">
        <v>243</v>
      </c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  <c r="AA232" s="264"/>
      <c r="AB232" s="265"/>
      <c r="AC232" s="64" t="s">
        <v>125</v>
      </c>
      <c r="AD232" s="65"/>
      <c r="AE232" s="65"/>
      <c r="AF232" s="65"/>
      <c r="AG232" s="65"/>
      <c r="AH232" s="65"/>
      <c r="AI232" s="65"/>
      <c r="AJ232" s="65"/>
      <c r="AK232" s="66"/>
      <c r="AL232" s="67" t="s">
        <v>128</v>
      </c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8">
        <f t="shared" si="3"/>
        <v>0</v>
      </c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59" t="s">
        <v>14</v>
      </c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59" t="s">
        <v>14</v>
      </c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 t="s">
        <v>14</v>
      </c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 t="s">
        <v>14</v>
      </c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</row>
    <row r="233" spans="1:167" s="33" customFormat="1" ht="79.5" customHeight="1">
      <c r="A233" s="32"/>
      <c r="B233" s="264" t="s">
        <v>244</v>
      </c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  <c r="AA233" s="264"/>
      <c r="AB233" s="265"/>
      <c r="AC233" s="64" t="s">
        <v>125</v>
      </c>
      <c r="AD233" s="65"/>
      <c r="AE233" s="65"/>
      <c r="AF233" s="65"/>
      <c r="AG233" s="65"/>
      <c r="AH233" s="65"/>
      <c r="AI233" s="65"/>
      <c r="AJ233" s="65"/>
      <c r="AK233" s="66"/>
      <c r="AL233" s="67" t="s">
        <v>128</v>
      </c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8">
        <f t="shared" si="3"/>
        <v>0</v>
      </c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59" t="s">
        <v>14</v>
      </c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59" t="s">
        <v>14</v>
      </c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 t="s">
        <v>14</v>
      </c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 t="s">
        <v>14</v>
      </c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</row>
    <row r="234" spans="1:167" s="33" customFormat="1" ht="125.25" customHeight="1">
      <c r="A234" s="32"/>
      <c r="B234" s="264" t="s">
        <v>245</v>
      </c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  <c r="Y234" s="264"/>
      <c r="Z234" s="264"/>
      <c r="AA234" s="264"/>
      <c r="AB234" s="265"/>
      <c r="AC234" s="64" t="s">
        <v>125</v>
      </c>
      <c r="AD234" s="65"/>
      <c r="AE234" s="65"/>
      <c r="AF234" s="65"/>
      <c r="AG234" s="65"/>
      <c r="AH234" s="65"/>
      <c r="AI234" s="65"/>
      <c r="AJ234" s="65"/>
      <c r="AK234" s="66"/>
      <c r="AL234" s="67" t="s">
        <v>128</v>
      </c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8">
        <f t="shared" si="3"/>
        <v>0</v>
      </c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59" t="s">
        <v>14</v>
      </c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162"/>
      <c r="CH234" s="162"/>
      <c r="CI234" s="162"/>
      <c r="CJ234" s="162"/>
      <c r="CK234" s="162"/>
      <c r="CL234" s="162"/>
      <c r="CM234" s="162"/>
      <c r="CN234" s="162"/>
      <c r="CO234" s="162"/>
      <c r="CP234" s="162"/>
      <c r="CQ234" s="162"/>
      <c r="CR234" s="162"/>
      <c r="CS234" s="162"/>
      <c r="CT234" s="162"/>
      <c r="CU234" s="162"/>
      <c r="CV234" s="162"/>
      <c r="CW234" s="162"/>
      <c r="CX234" s="162"/>
      <c r="CY234" s="162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59" t="s">
        <v>14</v>
      </c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 t="s">
        <v>14</v>
      </c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 t="s">
        <v>14</v>
      </c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</row>
    <row r="235" spans="1:167" s="33" customFormat="1" ht="87.75" customHeight="1">
      <c r="A235" s="32"/>
      <c r="B235" s="264" t="s">
        <v>268</v>
      </c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  <c r="Y235" s="264"/>
      <c r="Z235" s="264"/>
      <c r="AA235" s="264"/>
      <c r="AB235" s="265"/>
      <c r="AC235" s="64" t="s">
        <v>125</v>
      </c>
      <c r="AD235" s="65"/>
      <c r="AE235" s="65"/>
      <c r="AF235" s="65"/>
      <c r="AG235" s="65"/>
      <c r="AH235" s="65"/>
      <c r="AI235" s="65"/>
      <c r="AJ235" s="65"/>
      <c r="AK235" s="66"/>
      <c r="AL235" s="67" t="s">
        <v>128</v>
      </c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8">
        <f>CG235</f>
        <v>0</v>
      </c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59" t="s">
        <v>14</v>
      </c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162"/>
      <c r="CH235" s="162"/>
      <c r="CI235" s="162"/>
      <c r="CJ235" s="162"/>
      <c r="CK235" s="162"/>
      <c r="CL235" s="162"/>
      <c r="CM235" s="162"/>
      <c r="CN235" s="162"/>
      <c r="CO235" s="162"/>
      <c r="CP235" s="162"/>
      <c r="CQ235" s="162"/>
      <c r="CR235" s="162"/>
      <c r="CS235" s="162"/>
      <c r="CT235" s="162"/>
      <c r="CU235" s="162"/>
      <c r="CV235" s="162"/>
      <c r="CW235" s="162"/>
      <c r="CX235" s="162"/>
      <c r="CY235" s="162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59" t="s">
        <v>14</v>
      </c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 t="s">
        <v>14</v>
      </c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 t="s">
        <v>14</v>
      </c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</row>
    <row r="236" spans="1:167" s="33" customFormat="1" ht="82.5" customHeight="1">
      <c r="A236" s="32"/>
      <c r="B236" s="264" t="s">
        <v>270</v>
      </c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4"/>
      <c r="W236" s="264"/>
      <c r="X236" s="264"/>
      <c r="Y236" s="264"/>
      <c r="Z236" s="264"/>
      <c r="AA236" s="264"/>
      <c r="AB236" s="265"/>
      <c r="AC236" s="64" t="s">
        <v>125</v>
      </c>
      <c r="AD236" s="65"/>
      <c r="AE236" s="65"/>
      <c r="AF236" s="65"/>
      <c r="AG236" s="65"/>
      <c r="AH236" s="65"/>
      <c r="AI236" s="65"/>
      <c r="AJ236" s="65"/>
      <c r="AK236" s="66"/>
      <c r="AL236" s="67" t="s">
        <v>128</v>
      </c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8">
        <f>CG236</f>
        <v>0</v>
      </c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59" t="s">
        <v>14</v>
      </c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162"/>
      <c r="CH236" s="162"/>
      <c r="CI236" s="162"/>
      <c r="CJ236" s="162"/>
      <c r="CK236" s="162"/>
      <c r="CL236" s="162"/>
      <c r="CM236" s="162"/>
      <c r="CN236" s="162"/>
      <c r="CO236" s="162"/>
      <c r="CP236" s="162"/>
      <c r="CQ236" s="162"/>
      <c r="CR236" s="162"/>
      <c r="CS236" s="162"/>
      <c r="CT236" s="162"/>
      <c r="CU236" s="162"/>
      <c r="CV236" s="162"/>
      <c r="CW236" s="162"/>
      <c r="CX236" s="162"/>
      <c r="CY236" s="162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59" t="s">
        <v>14</v>
      </c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 t="s">
        <v>14</v>
      </c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 t="s">
        <v>14</v>
      </c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</row>
    <row r="237" spans="1:167" s="33" customFormat="1" ht="79.5" customHeight="1">
      <c r="A237" s="32"/>
      <c r="B237" s="264" t="s">
        <v>269</v>
      </c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  <c r="Y237" s="264"/>
      <c r="Z237" s="264"/>
      <c r="AA237" s="264"/>
      <c r="AB237" s="265"/>
      <c r="AC237" s="64" t="s">
        <v>125</v>
      </c>
      <c r="AD237" s="65"/>
      <c r="AE237" s="65"/>
      <c r="AF237" s="65"/>
      <c r="AG237" s="65"/>
      <c r="AH237" s="65"/>
      <c r="AI237" s="65"/>
      <c r="AJ237" s="65"/>
      <c r="AK237" s="66"/>
      <c r="AL237" s="67" t="s">
        <v>128</v>
      </c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8">
        <f>CG237</f>
        <v>0</v>
      </c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59" t="s">
        <v>14</v>
      </c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59" t="s">
        <v>14</v>
      </c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 t="s">
        <v>14</v>
      </c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 t="s">
        <v>14</v>
      </c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</row>
    <row r="238" spans="1:167" s="33" customFormat="1" ht="79.5" customHeight="1">
      <c r="A238" s="32"/>
      <c r="B238" s="264" t="s">
        <v>267</v>
      </c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  <c r="Y238" s="264"/>
      <c r="Z238" s="264"/>
      <c r="AA238" s="264"/>
      <c r="AB238" s="265"/>
      <c r="AC238" s="64" t="s">
        <v>125</v>
      </c>
      <c r="AD238" s="65"/>
      <c r="AE238" s="65"/>
      <c r="AF238" s="65"/>
      <c r="AG238" s="65"/>
      <c r="AH238" s="65"/>
      <c r="AI238" s="65"/>
      <c r="AJ238" s="65"/>
      <c r="AK238" s="66"/>
      <c r="AL238" s="67" t="s">
        <v>128</v>
      </c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8">
        <f>CG238</f>
        <v>0</v>
      </c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59" t="s">
        <v>14</v>
      </c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162"/>
      <c r="CH238" s="162"/>
      <c r="CI238" s="162"/>
      <c r="CJ238" s="162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59" t="s">
        <v>14</v>
      </c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 t="s">
        <v>14</v>
      </c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 t="s">
        <v>14</v>
      </c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</row>
    <row r="239" spans="1:167" s="33" customFormat="1" ht="79.5" customHeight="1">
      <c r="A239" s="32"/>
      <c r="B239" s="268" t="s">
        <v>279</v>
      </c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  <c r="AA239" s="268"/>
      <c r="AB239" s="269"/>
      <c r="AC239" s="64" t="s">
        <v>125</v>
      </c>
      <c r="AD239" s="65"/>
      <c r="AE239" s="65"/>
      <c r="AF239" s="65"/>
      <c r="AG239" s="65"/>
      <c r="AH239" s="65"/>
      <c r="AI239" s="65"/>
      <c r="AJ239" s="65"/>
      <c r="AK239" s="66"/>
      <c r="AL239" s="67" t="s">
        <v>128</v>
      </c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8">
        <f>CG239</f>
        <v>0</v>
      </c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59" t="s">
        <v>14</v>
      </c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59" t="s">
        <v>14</v>
      </c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 t="s">
        <v>14</v>
      </c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 t="s">
        <v>14</v>
      </c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</row>
    <row r="240" spans="1:167" s="33" customFormat="1" ht="30" customHeight="1">
      <c r="A240" s="32"/>
      <c r="B240" s="69" t="s">
        <v>126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70"/>
      <c r="AC240" s="64" t="s">
        <v>127</v>
      </c>
      <c r="AD240" s="65"/>
      <c r="AE240" s="65"/>
      <c r="AF240" s="65"/>
      <c r="AG240" s="65"/>
      <c r="AH240" s="65"/>
      <c r="AI240" s="65"/>
      <c r="AJ240" s="65"/>
      <c r="AK240" s="66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8">
        <f>EF240</f>
        <v>0</v>
      </c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59" t="s">
        <v>14</v>
      </c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 t="s">
        <v>14</v>
      </c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 t="s">
        <v>14</v>
      </c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 t="s">
        <v>14</v>
      </c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</row>
    <row r="241" spans="1:167" s="33" customFormat="1" ht="30" customHeight="1">
      <c r="A241" s="34"/>
      <c r="B241" s="157" t="s">
        <v>219</v>
      </c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8"/>
      <c r="AC241" s="159" t="s">
        <v>128</v>
      </c>
      <c r="AD241" s="160"/>
      <c r="AE241" s="160"/>
      <c r="AF241" s="160"/>
      <c r="AG241" s="160"/>
      <c r="AH241" s="160"/>
      <c r="AI241" s="160"/>
      <c r="AJ241" s="160"/>
      <c r="AK241" s="161"/>
      <c r="AL241" s="67" t="s">
        <v>14</v>
      </c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8">
        <f>EF241</f>
        <v>0</v>
      </c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59" t="s">
        <v>14</v>
      </c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 t="s">
        <v>14</v>
      </c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 t="s">
        <v>14</v>
      </c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 t="s">
        <v>14</v>
      </c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 t="s">
        <v>14</v>
      </c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</row>
    <row r="242" spans="1:167" s="33" customFormat="1" ht="30" customHeight="1">
      <c r="A242" s="32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70"/>
      <c r="AC242" s="64"/>
      <c r="AD242" s="65"/>
      <c r="AE242" s="65"/>
      <c r="AF242" s="65"/>
      <c r="AG242" s="65"/>
      <c r="AH242" s="65"/>
      <c r="AI242" s="65"/>
      <c r="AJ242" s="65"/>
      <c r="AK242" s="66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8">
        <f aca="true" t="shared" si="4" ref="BA242:BA260">BQ242+CG242+CZ242+DP242+EF242</f>
        <v>0</v>
      </c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</row>
    <row r="243" spans="1:167" s="33" customFormat="1" ht="30" customHeight="1">
      <c r="A243" s="32"/>
      <c r="B243" s="151" t="s">
        <v>130</v>
      </c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2"/>
      <c r="AC243" s="153" t="s">
        <v>129</v>
      </c>
      <c r="AD243" s="154"/>
      <c r="AE243" s="154"/>
      <c r="AF243" s="154"/>
      <c r="AG243" s="154"/>
      <c r="AH243" s="154"/>
      <c r="AI243" s="154"/>
      <c r="AJ243" s="154"/>
      <c r="AK243" s="155"/>
      <c r="AL243" s="156" t="s">
        <v>14</v>
      </c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47">
        <f t="shared" si="4"/>
        <v>6647767.649999999</v>
      </c>
      <c r="BB243" s="147"/>
      <c r="BC243" s="147"/>
      <c r="BD243" s="147"/>
      <c r="BE243" s="147"/>
      <c r="BF243" s="147"/>
      <c r="BG243" s="147"/>
      <c r="BH243" s="147"/>
      <c r="BI243" s="147"/>
      <c r="BJ243" s="147"/>
      <c r="BK243" s="147"/>
      <c r="BL243" s="147"/>
      <c r="BM243" s="147"/>
      <c r="BN243" s="147"/>
      <c r="BO243" s="147"/>
      <c r="BP243" s="147"/>
      <c r="BQ243" s="147">
        <f>BQ244+BQ250+BQ259+BQ260+BQ263+BQ254</f>
        <v>6615670.039999999</v>
      </c>
      <c r="BR243" s="147"/>
      <c r="BS243" s="147"/>
      <c r="BT243" s="147"/>
      <c r="BU243" s="147"/>
      <c r="BV243" s="147"/>
      <c r="BW243" s="147"/>
      <c r="BX243" s="147"/>
      <c r="BY243" s="147"/>
      <c r="BZ243" s="147"/>
      <c r="CA243" s="147"/>
      <c r="CB243" s="147"/>
      <c r="CC243" s="147"/>
      <c r="CD243" s="147"/>
      <c r="CE243" s="147"/>
      <c r="CF243" s="147"/>
      <c r="CG243" s="171">
        <f>CG244+CG250+CG259++CG260+CG263</f>
        <v>32097.61</v>
      </c>
      <c r="CH243" s="171"/>
      <c r="CI243" s="171"/>
      <c r="CJ243" s="171"/>
      <c r="CK243" s="171"/>
      <c r="CL243" s="171"/>
      <c r="CM243" s="171"/>
      <c r="CN243" s="171"/>
      <c r="CO243" s="171"/>
      <c r="CP243" s="171"/>
      <c r="CQ243" s="171"/>
      <c r="CR243" s="171"/>
      <c r="CS243" s="171"/>
      <c r="CT243" s="171"/>
      <c r="CU243" s="171"/>
      <c r="CV243" s="171"/>
      <c r="CW243" s="171"/>
      <c r="CX243" s="171"/>
      <c r="CY243" s="171"/>
      <c r="CZ243" s="147">
        <f>CZ244+CZ250+CZ259+CZ260+CZ263</f>
        <v>0</v>
      </c>
      <c r="DA243" s="147"/>
      <c r="DB243" s="147"/>
      <c r="DC243" s="147"/>
      <c r="DD243" s="147"/>
      <c r="DE243" s="147"/>
      <c r="DF243" s="147"/>
      <c r="DG243" s="147"/>
      <c r="DH243" s="147"/>
      <c r="DI243" s="147"/>
      <c r="DJ243" s="147"/>
      <c r="DK243" s="147"/>
      <c r="DL243" s="147"/>
      <c r="DM243" s="147"/>
      <c r="DN243" s="147"/>
      <c r="DO243" s="147"/>
      <c r="DP243" s="147">
        <f>DP244+DP250+DP259+DP260+DP263</f>
        <v>0</v>
      </c>
      <c r="DQ243" s="147"/>
      <c r="DR243" s="147"/>
      <c r="DS243" s="147"/>
      <c r="DT243" s="147"/>
      <c r="DU243" s="147"/>
      <c r="DV243" s="147"/>
      <c r="DW243" s="147"/>
      <c r="DX243" s="147"/>
      <c r="DY243" s="147"/>
      <c r="DZ243" s="147"/>
      <c r="EA243" s="147"/>
      <c r="EB243" s="147"/>
      <c r="EC243" s="147"/>
      <c r="ED243" s="147"/>
      <c r="EE243" s="147"/>
      <c r="EF243" s="147">
        <f>EF244+EF250+EF259+EF260+EF263</f>
        <v>0</v>
      </c>
      <c r="EG243" s="147"/>
      <c r="EH243" s="147"/>
      <c r="EI243" s="147"/>
      <c r="EJ243" s="147"/>
      <c r="EK243" s="147"/>
      <c r="EL243" s="147"/>
      <c r="EM243" s="147"/>
      <c r="EN243" s="147"/>
      <c r="EO243" s="147"/>
      <c r="EP243" s="147"/>
      <c r="EQ243" s="147"/>
      <c r="ER243" s="147"/>
      <c r="ES243" s="147"/>
      <c r="ET243" s="147"/>
      <c r="EU243" s="147"/>
      <c r="EV243" s="147">
        <f>EV244+EV250+EV259+EV260+EV263</f>
        <v>0</v>
      </c>
      <c r="EW243" s="147"/>
      <c r="EX243" s="147"/>
      <c r="EY243" s="147"/>
      <c r="EZ243" s="147"/>
      <c r="FA243" s="147"/>
      <c r="FB243" s="147"/>
      <c r="FC243" s="147"/>
      <c r="FD243" s="147"/>
      <c r="FE243" s="147"/>
      <c r="FF243" s="147"/>
      <c r="FG243" s="147"/>
      <c r="FH243" s="147"/>
      <c r="FI243" s="147"/>
      <c r="FJ243" s="147"/>
      <c r="FK243" s="147"/>
    </row>
    <row r="244" spans="1:167" s="33" customFormat="1" ht="30" customHeight="1">
      <c r="A244" s="34"/>
      <c r="B244" s="157" t="s">
        <v>132</v>
      </c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8"/>
      <c r="AC244" s="159" t="s">
        <v>131</v>
      </c>
      <c r="AD244" s="160"/>
      <c r="AE244" s="160"/>
      <c r="AF244" s="160"/>
      <c r="AG244" s="160"/>
      <c r="AH244" s="160"/>
      <c r="AI244" s="160"/>
      <c r="AJ244" s="160"/>
      <c r="AK244" s="161"/>
      <c r="AL244" s="172" t="s">
        <v>116</v>
      </c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47">
        <f t="shared" si="4"/>
        <v>5074123.1899999995</v>
      </c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  <c r="BL244" s="147"/>
      <c r="BM244" s="147"/>
      <c r="BN244" s="147"/>
      <c r="BO244" s="147"/>
      <c r="BP244" s="147"/>
      <c r="BQ244" s="165">
        <f>BQ246+BQ247+BQ248+BQ249</f>
        <v>5074123.1899999995</v>
      </c>
      <c r="BR244" s="165"/>
      <c r="BS244" s="165"/>
      <c r="BT244" s="165"/>
      <c r="BU244" s="165"/>
      <c r="BV244" s="165"/>
      <c r="BW244" s="165"/>
      <c r="BX244" s="165"/>
      <c r="BY244" s="165"/>
      <c r="BZ244" s="165"/>
      <c r="CA244" s="165"/>
      <c r="CB244" s="165"/>
      <c r="CC244" s="165"/>
      <c r="CD244" s="165"/>
      <c r="CE244" s="165"/>
      <c r="CF244" s="165"/>
      <c r="CG244" s="170">
        <f>CG245+CG246+CG247+CG248</f>
        <v>0</v>
      </c>
      <c r="CH244" s="170"/>
      <c r="CI244" s="170"/>
      <c r="CJ244" s="170"/>
      <c r="CK244" s="170"/>
      <c r="CL244" s="170"/>
      <c r="CM244" s="170"/>
      <c r="CN244" s="170"/>
      <c r="CO244" s="170"/>
      <c r="CP244" s="170"/>
      <c r="CQ244" s="170"/>
      <c r="CR244" s="170"/>
      <c r="CS244" s="170"/>
      <c r="CT244" s="170"/>
      <c r="CU244" s="170"/>
      <c r="CV244" s="170"/>
      <c r="CW244" s="170"/>
      <c r="CX244" s="170"/>
      <c r="CY244" s="170"/>
      <c r="CZ244" s="165">
        <f>CZ246+CZ247+CZ248</f>
        <v>0</v>
      </c>
      <c r="DA244" s="165"/>
      <c r="DB244" s="165"/>
      <c r="DC244" s="165"/>
      <c r="DD244" s="165"/>
      <c r="DE244" s="165"/>
      <c r="DF244" s="165"/>
      <c r="DG244" s="165"/>
      <c r="DH244" s="165"/>
      <c r="DI244" s="165"/>
      <c r="DJ244" s="165"/>
      <c r="DK244" s="165"/>
      <c r="DL244" s="165"/>
      <c r="DM244" s="165"/>
      <c r="DN244" s="165"/>
      <c r="DO244" s="165"/>
      <c r="DP244" s="165">
        <f>DP246+DP247+DP248</f>
        <v>0</v>
      </c>
      <c r="DQ244" s="165"/>
      <c r="DR244" s="165"/>
      <c r="DS244" s="165"/>
      <c r="DT244" s="165"/>
      <c r="DU244" s="165"/>
      <c r="DV244" s="165"/>
      <c r="DW244" s="165"/>
      <c r="DX244" s="165"/>
      <c r="DY244" s="165"/>
      <c r="DZ244" s="165"/>
      <c r="EA244" s="165"/>
      <c r="EB244" s="165"/>
      <c r="EC244" s="165"/>
      <c r="ED244" s="165"/>
      <c r="EE244" s="165"/>
      <c r="EF244" s="165">
        <f>EF246+EF247+EF248</f>
        <v>0</v>
      </c>
      <c r="EG244" s="165"/>
      <c r="EH244" s="165"/>
      <c r="EI244" s="165"/>
      <c r="EJ244" s="165"/>
      <c r="EK244" s="165"/>
      <c r="EL244" s="165"/>
      <c r="EM244" s="165"/>
      <c r="EN244" s="165"/>
      <c r="EO244" s="165"/>
      <c r="EP244" s="165"/>
      <c r="EQ244" s="165"/>
      <c r="ER244" s="165"/>
      <c r="ES244" s="165"/>
      <c r="ET244" s="165"/>
      <c r="EU244" s="165"/>
      <c r="EV244" s="165">
        <f>EV246+EV247+EV248</f>
        <v>0</v>
      </c>
      <c r="EW244" s="165"/>
      <c r="EX244" s="165"/>
      <c r="EY244" s="165"/>
      <c r="EZ244" s="165"/>
      <c r="FA244" s="165"/>
      <c r="FB244" s="165"/>
      <c r="FC244" s="165"/>
      <c r="FD244" s="165"/>
      <c r="FE244" s="165"/>
      <c r="FF244" s="165"/>
      <c r="FG244" s="165"/>
      <c r="FH244" s="165"/>
      <c r="FI244" s="165"/>
      <c r="FJ244" s="165"/>
      <c r="FK244" s="165"/>
    </row>
    <row r="245" spans="1:167" s="33" customFormat="1" ht="30" customHeight="1">
      <c r="A245" s="32"/>
      <c r="B245" s="69" t="s">
        <v>1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70"/>
      <c r="AC245" s="159" t="s">
        <v>139</v>
      </c>
      <c r="AD245" s="160"/>
      <c r="AE245" s="160"/>
      <c r="AF245" s="160"/>
      <c r="AG245" s="160"/>
      <c r="AH245" s="160"/>
      <c r="AI245" s="160"/>
      <c r="AJ245" s="160"/>
      <c r="AK245" s="161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74">
        <f t="shared" si="4"/>
        <v>0</v>
      </c>
      <c r="BB245" s="174"/>
      <c r="BC245" s="174"/>
      <c r="BD245" s="174"/>
      <c r="BE245" s="174"/>
      <c r="BF245" s="174"/>
      <c r="BG245" s="174"/>
      <c r="BH245" s="174"/>
      <c r="BI245" s="174"/>
      <c r="BJ245" s="174"/>
      <c r="BK245" s="174"/>
      <c r="BL245" s="174"/>
      <c r="BM245" s="174"/>
      <c r="BN245" s="174"/>
      <c r="BO245" s="174"/>
      <c r="BP245" s="174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173"/>
      <c r="CH245" s="173"/>
      <c r="CI245" s="173"/>
      <c r="CJ245" s="173"/>
      <c r="CK245" s="173"/>
      <c r="CL245" s="173"/>
      <c r="CM245" s="173"/>
      <c r="CN245" s="173"/>
      <c r="CO245" s="173"/>
      <c r="CP245" s="173"/>
      <c r="CQ245" s="173"/>
      <c r="CR245" s="173"/>
      <c r="CS245" s="173"/>
      <c r="CT245" s="173"/>
      <c r="CU245" s="173"/>
      <c r="CV245" s="173"/>
      <c r="CW245" s="173"/>
      <c r="CX245" s="173"/>
      <c r="CY245" s="173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</row>
    <row r="246" spans="1:170" s="33" customFormat="1" ht="30" customHeight="1">
      <c r="A246" s="32"/>
      <c r="B246" s="69" t="s">
        <v>133</v>
      </c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70"/>
      <c r="AC246" s="175"/>
      <c r="AD246" s="176"/>
      <c r="AE246" s="176"/>
      <c r="AF246" s="176"/>
      <c r="AG246" s="176"/>
      <c r="AH246" s="176"/>
      <c r="AI246" s="176"/>
      <c r="AJ246" s="176"/>
      <c r="AK246" s="177"/>
      <c r="AL246" s="169" t="s">
        <v>135</v>
      </c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74">
        <f t="shared" si="4"/>
        <v>3897176.03</v>
      </c>
      <c r="BB246" s="174"/>
      <c r="BC246" s="174"/>
      <c r="BD246" s="174"/>
      <c r="BE246" s="174"/>
      <c r="BF246" s="174"/>
      <c r="BG246" s="174"/>
      <c r="BH246" s="174"/>
      <c r="BI246" s="174"/>
      <c r="BJ246" s="174"/>
      <c r="BK246" s="174"/>
      <c r="BL246" s="174"/>
      <c r="BM246" s="174"/>
      <c r="BN246" s="174"/>
      <c r="BO246" s="174"/>
      <c r="BP246" s="174"/>
      <c r="BQ246" s="162">
        <v>3897176.03</v>
      </c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62"/>
      <c r="CC246" s="162"/>
      <c r="CD246" s="162"/>
      <c r="CE246" s="162"/>
      <c r="CF246" s="162"/>
      <c r="CG246" s="173"/>
      <c r="CH246" s="173"/>
      <c r="CI246" s="173"/>
      <c r="CJ246" s="173"/>
      <c r="CK246" s="173"/>
      <c r="CL246" s="173"/>
      <c r="CM246" s="173"/>
      <c r="CN246" s="173"/>
      <c r="CO246" s="173"/>
      <c r="CP246" s="173"/>
      <c r="CQ246" s="173"/>
      <c r="CR246" s="173"/>
      <c r="CS246" s="173"/>
      <c r="CT246" s="173"/>
      <c r="CU246" s="173"/>
      <c r="CV246" s="173"/>
      <c r="CW246" s="173"/>
      <c r="CX246" s="173"/>
      <c r="CY246" s="173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162">
        <v>0</v>
      </c>
      <c r="EG246" s="162"/>
      <c r="EH246" s="162"/>
      <c r="EI246" s="162"/>
      <c r="EJ246" s="162"/>
      <c r="EK246" s="162"/>
      <c r="EL246" s="162"/>
      <c r="EM246" s="162"/>
      <c r="EN246" s="162"/>
      <c r="EO246" s="162"/>
      <c r="EP246" s="162"/>
      <c r="EQ246" s="162"/>
      <c r="ER246" s="162"/>
      <c r="ES246" s="162"/>
      <c r="ET246" s="162"/>
      <c r="EU246" s="162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N246" s="33">
        <v>211</v>
      </c>
    </row>
    <row r="247" spans="1:170" s="33" customFormat="1" ht="30" customHeight="1">
      <c r="A247" s="32"/>
      <c r="B247" s="69" t="s">
        <v>134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70"/>
      <c r="AC247" s="175"/>
      <c r="AD247" s="176"/>
      <c r="AE247" s="176"/>
      <c r="AF247" s="176"/>
      <c r="AG247" s="176"/>
      <c r="AH247" s="176"/>
      <c r="AI247" s="176"/>
      <c r="AJ247" s="176"/>
      <c r="AK247" s="177"/>
      <c r="AL247" s="169" t="s">
        <v>136</v>
      </c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74">
        <f t="shared" si="4"/>
        <v>1176947.1600000001</v>
      </c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62">
        <v>1176947.1600000001</v>
      </c>
      <c r="BR247" s="162"/>
      <c r="BS247" s="162"/>
      <c r="BT247" s="162"/>
      <c r="BU247" s="162"/>
      <c r="BV247" s="162"/>
      <c r="BW247" s="162"/>
      <c r="BX247" s="162"/>
      <c r="BY247" s="162"/>
      <c r="BZ247" s="162"/>
      <c r="CA247" s="162"/>
      <c r="CB247" s="162"/>
      <c r="CC247" s="162"/>
      <c r="CD247" s="162"/>
      <c r="CE247" s="162"/>
      <c r="CF247" s="162"/>
      <c r="CG247" s="173"/>
      <c r="CH247" s="173"/>
      <c r="CI247" s="173"/>
      <c r="CJ247" s="173"/>
      <c r="CK247" s="173"/>
      <c r="CL247" s="173"/>
      <c r="CM247" s="173"/>
      <c r="CN247" s="173"/>
      <c r="CO247" s="173"/>
      <c r="CP247" s="173"/>
      <c r="CQ247" s="173"/>
      <c r="CR247" s="173"/>
      <c r="CS247" s="173"/>
      <c r="CT247" s="173"/>
      <c r="CU247" s="173"/>
      <c r="CV247" s="173"/>
      <c r="CW247" s="173"/>
      <c r="CX247" s="173"/>
      <c r="CY247" s="173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162">
        <v>0</v>
      </c>
      <c r="EG247" s="162"/>
      <c r="EH247" s="162"/>
      <c r="EI247" s="162"/>
      <c r="EJ247" s="162"/>
      <c r="EK247" s="162"/>
      <c r="EL247" s="162"/>
      <c r="EM247" s="162"/>
      <c r="EN247" s="162"/>
      <c r="EO247" s="162"/>
      <c r="EP247" s="162"/>
      <c r="EQ247" s="162"/>
      <c r="ER247" s="162"/>
      <c r="ES247" s="162"/>
      <c r="ET247" s="162"/>
      <c r="EU247" s="162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N247" s="33">
        <v>213</v>
      </c>
    </row>
    <row r="248" spans="1:170" s="33" customFormat="1" ht="30" customHeight="1">
      <c r="A248" s="34"/>
      <c r="B248" s="157" t="s">
        <v>138</v>
      </c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8"/>
      <c r="AC248" s="175"/>
      <c r="AD248" s="176"/>
      <c r="AE248" s="176"/>
      <c r="AF248" s="176"/>
      <c r="AG248" s="176"/>
      <c r="AH248" s="176"/>
      <c r="AI248" s="176"/>
      <c r="AJ248" s="176"/>
      <c r="AK248" s="177"/>
      <c r="AL248" s="169" t="s">
        <v>137</v>
      </c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74">
        <f t="shared" si="4"/>
        <v>0</v>
      </c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4"/>
      <c r="BN248" s="174"/>
      <c r="BO248" s="174"/>
      <c r="BP248" s="174"/>
      <c r="BQ248" s="162"/>
      <c r="BR248" s="162"/>
      <c r="BS248" s="162"/>
      <c r="BT248" s="162"/>
      <c r="BU248" s="162"/>
      <c r="BV248" s="162"/>
      <c r="BW248" s="162"/>
      <c r="BX248" s="162"/>
      <c r="BY248" s="162"/>
      <c r="BZ248" s="162"/>
      <c r="CA248" s="162"/>
      <c r="CB248" s="162"/>
      <c r="CC248" s="162"/>
      <c r="CD248" s="162"/>
      <c r="CE248" s="162"/>
      <c r="CF248" s="162"/>
      <c r="CG248" s="173"/>
      <c r="CH248" s="173"/>
      <c r="CI248" s="173"/>
      <c r="CJ248" s="173"/>
      <c r="CK248" s="173"/>
      <c r="CL248" s="173"/>
      <c r="CM248" s="173"/>
      <c r="CN248" s="173"/>
      <c r="CO248" s="173"/>
      <c r="CP248" s="173"/>
      <c r="CQ248" s="173"/>
      <c r="CR248" s="173"/>
      <c r="CS248" s="173"/>
      <c r="CT248" s="173"/>
      <c r="CU248" s="173"/>
      <c r="CV248" s="173"/>
      <c r="CW248" s="173"/>
      <c r="CX248" s="173"/>
      <c r="CY248" s="173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162">
        <v>0</v>
      </c>
      <c r="EG248" s="162"/>
      <c r="EH248" s="162"/>
      <c r="EI248" s="162"/>
      <c r="EJ248" s="162"/>
      <c r="EK248" s="162"/>
      <c r="EL248" s="162"/>
      <c r="EM248" s="162"/>
      <c r="EN248" s="162"/>
      <c r="EO248" s="162"/>
      <c r="EP248" s="162"/>
      <c r="EQ248" s="162"/>
      <c r="ER248" s="162"/>
      <c r="ES248" s="162"/>
      <c r="ET248" s="162"/>
      <c r="EU248" s="162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N248" s="33">
        <v>212</v>
      </c>
    </row>
    <row r="249" spans="1:167" s="33" customFormat="1" ht="30" customHeight="1">
      <c r="A249" s="34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8"/>
      <c r="AC249" s="178"/>
      <c r="AD249" s="179"/>
      <c r="AE249" s="179"/>
      <c r="AF249" s="179"/>
      <c r="AG249" s="179"/>
      <c r="AH249" s="179"/>
      <c r="AI249" s="179"/>
      <c r="AJ249" s="179"/>
      <c r="AK249" s="180"/>
      <c r="AL249" s="169" t="s">
        <v>271</v>
      </c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74">
        <f t="shared" si="4"/>
        <v>0</v>
      </c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4"/>
      <c r="BN249" s="174"/>
      <c r="BO249" s="174"/>
      <c r="BP249" s="174"/>
      <c r="BQ249" s="162"/>
      <c r="BR249" s="162"/>
      <c r="BS249" s="162"/>
      <c r="BT249" s="162"/>
      <c r="BU249" s="162"/>
      <c r="BV249" s="162"/>
      <c r="BW249" s="162"/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73"/>
      <c r="CH249" s="173"/>
      <c r="CI249" s="173"/>
      <c r="CJ249" s="173"/>
      <c r="CK249" s="173"/>
      <c r="CL249" s="173"/>
      <c r="CM249" s="173"/>
      <c r="CN249" s="173"/>
      <c r="CO249" s="173"/>
      <c r="CP249" s="173"/>
      <c r="CQ249" s="173"/>
      <c r="CR249" s="173"/>
      <c r="CS249" s="173"/>
      <c r="CT249" s="173"/>
      <c r="CU249" s="173"/>
      <c r="CV249" s="173"/>
      <c r="CW249" s="173"/>
      <c r="CX249" s="173"/>
      <c r="CY249" s="173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162">
        <v>0</v>
      </c>
      <c r="EG249" s="162"/>
      <c r="EH249" s="162"/>
      <c r="EI249" s="162"/>
      <c r="EJ249" s="162"/>
      <c r="EK249" s="162"/>
      <c r="EL249" s="162"/>
      <c r="EM249" s="162"/>
      <c r="EN249" s="162"/>
      <c r="EO249" s="162"/>
      <c r="EP249" s="162"/>
      <c r="EQ249" s="162"/>
      <c r="ER249" s="162"/>
      <c r="ES249" s="162"/>
      <c r="ET249" s="162"/>
      <c r="EU249" s="162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</row>
    <row r="250" spans="1:167" s="33" customFormat="1" ht="30" customHeight="1">
      <c r="A250" s="32"/>
      <c r="B250" s="69" t="s">
        <v>141</v>
      </c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70"/>
      <c r="AC250" s="159" t="s">
        <v>140</v>
      </c>
      <c r="AD250" s="160"/>
      <c r="AE250" s="160"/>
      <c r="AF250" s="160"/>
      <c r="AG250" s="160"/>
      <c r="AH250" s="160"/>
      <c r="AI250" s="160"/>
      <c r="AJ250" s="160"/>
      <c r="AK250" s="161"/>
      <c r="AL250" s="172" t="s">
        <v>171</v>
      </c>
      <c r="AM250" s="172"/>
      <c r="AN250" s="172"/>
      <c r="AO250" s="172"/>
      <c r="AP250" s="172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47">
        <f t="shared" si="4"/>
        <v>0</v>
      </c>
      <c r="BB250" s="147"/>
      <c r="BC250" s="147"/>
      <c r="BD250" s="147"/>
      <c r="BE250" s="147"/>
      <c r="BF250" s="147"/>
      <c r="BG250" s="147"/>
      <c r="BH250" s="147"/>
      <c r="BI250" s="147"/>
      <c r="BJ250" s="147"/>
      <c r="BK250" s="147"/>
      <c r="BL250" s="147"/>
      <c r="BM250" s="147"/>
      <c r="BN250" s="147"/>
      <c r="BO250" s="147"/>
      <c r="BP250" s="147"/>
      <c r="BQ250" s="165">
        <f>BQ252+BQ253</f>
        <v>0</v>
      </c>
      <c r="BR250" s="165"/>
      <c r="BS250" s="165"/>
      <c r="BT250" s="165"/>
      <c r="BU250" s="165"/>
      <c r="BV250" s="165"/>
      <c r="BW250" s="165"/>
      <c r="BX250" s="165"/>
      <c r="BY250" s="165"/>
      <c r="BZ250" s="165"/>
      <c r="CA250" s="165"/>
      <c r="CB250" s="165"/>
      <c r="CC250" s="165"/>
      <c r="CD250" s="165"/>
      <c r="CE250" s="165"/>
      <c r="CF250" s="165"/>
      <c r="CG250" s="170">
        <v>0</v>
      </c>
      <c r="CH250" s="170"/>
      <c r="CI250" s="170"/>
      <c r="CJ250" s="170"/>
      <c r="CK250" s="170"/>
      <c r="CL250" s="170"/>
      <c r="CM250" s="170"/>
      <c r="CN250" s="170"/>
      <c r="CO250" s="170"/>
      <c r="CP250" s="170"/>
      <c r="CQ250" s="170"/>
      <c r="CR250" s="170"/>
      <c r="CS250" s="170"/>
      <c r="CT250" s="170"/>
      <c r="CU250" s="170"/>
      <c r="CV250" s="170"/>
      <c r="CW250" s="170"/>
      <c r="CX250" s="170"/>
      <c r="CY250" s="170"/>
      <c r="CZ250" s="165">
        <f>CZ252+CZ253</f>
        <v>0</v>
      </c>
      <c r="DA250" s="165"/>
      <c r="DB250" s="165"/>
      <c r="DC250" s="165"/>
      <c r="DD250" s="165"/>
      <c r="DE250" s="165"/>
      <c r="DF250" s="165"/>
      <c r="DG250" s="165"/>
      <c r="DH250" s="165"/>
      <c r="DI250" s="165"/>
      <c r="DJ250" s="165"/>
      <c r="DK250" s="165"/>
      <c r="DL250" s="165"/>
      <c r="DM250" s="165"/>
      <c r="DN250" s="165"/>
      <c r="DO250" s="165"/>
      <c r="DP250" s="165">
        <f>DP252+DP253</f>
        <v>0</v>
      </c>
      <c r="DQ250" s="165"/>
      <c r="DR250" s="165"/>
      <c r="DS250" s="165"/>
      <c r="DT250" s="165"/>
      <c r="DU250" s="165"/>
      <c r="DV250" s="165"/>
      <c r="DW250" s="165"/>
      <c r="DX250" s="165"/>
      <c r="DY250" s="165"/>
      <c r="DZ250" s="165"/>
      <c r="EA250" s="165"/>
      <c r="EB250" s="165"/>
      <c r="EC250" s="165"/>
      <c r="ED250" s="165"/>
      <c r="EE250" s="165"/>
      <c r="EF250" s="165">
        <f>EF252+EF253</f>
        <v>0</v>
      </c>
      <c r="EG250" s="165"/>
      <c r="EH250" s="165"/>
      <c r="EI250" s="165"/>
      <c r="EJ250" s="165"/>
      <c r="EK250" s="165"/>
      <c r="EL250" s="165"/>
      <c r="EM250" s="165"/>
      <c r="EN250" s="165"/>
      <c r="EO250" s="165"/>
      <c r="EP250" s="165"/>
      <c r="EQ250" s="165"/>
      <c r="ER250" s="165"/>
      <c r="ES250" s="165"/>
      <c r="ET250" s="165"/>
      <c r="EU250" s="165"/>
      <c r="EV250" s="165">
        <f>EV252+EV253</f>
        <v>0</v>
      </c>
      <c r="EW250" s="165"/>
      <c r="EX250" s="165"/>
      <c r="EY250" s="165"/>
      <c r="EZ250" s="165"/>
      <c r="FA250" s="165"/>
      <c r="FB250" s="165"/>
      <c r="FC250" s="165"/>
      <c r="FD250" s="165"/>
      <c r="FE250" s="165"/>
      <c r="FF250" s="165"/>
      <c r="FG250" s="165"/>
      <c r="FH250" s="165"/>
      <c r="FI250" s="165"/>
      <c r="FJ250" s="165"/>
      <c r="FK250" s="165"/>
    </row>
    <row r="251" spans="1:167" s="33" customFormat="1" ht="30" customHeight="1">
      <c r="A251" s="32"/>
      <c r="B251" s="69" t="s">
        <v>1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70"/>
      <c r="AC251" s="175"/>
      <c r="AD251" s="176"/>
      <c r="AE251" s="176"/>
      <c r="AF251" s="176"/>
      <c r="AG251" s="176"/>
      <c r="AH251" s="176"/>
      <c r="AI251" s="176"/>
      <c r="AJ251" s="176"/>
      <c r="AK251" s="177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74">
        <f t="shared" si="4"/>
        <v>0</v>
      </c>
      <c r="BB251" s="174"/>
      <c r="BC251" s="174"/>
      <c r="BD251" s="174"/>
      <c r="BE251" s="174"/>
      <c r="BF251" s="174"/>
      <c r="BG251" s="174"/>
      <c r="BH251" s="174"/>
      <c r="BI251" s="174"/>
      <c r="BJ251" s="174"/>
      <c r="BK251" s="174"/>
      <c r="BL251" s="174"/>
      <c r="BM251" s="174"/>
      <c r="BN251" s="174"/>
      <c r="BO251" s="174"/>
      <c r="BP251" s="174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173"/>
      <c r="CH251" s="173"/>
      <c r="CI251" s="173"/>
      <c r="CJ251" s="173"/>
      <c r="CK251" s="173"/>
      <c r="CL251" s="173"/>
      <c r="CM251" s="173"/>
      <c r="CN251" s="173"/>
      <c r="CO251" s="173"/>
      <c r="CP251" s="173"/>
      <c r="CQ251" s="173"/>
      <c r="CR251" s="173"/>
      <c r="CS251" s="173"/>
      <c r="CT251" s="173"/>
      <c r="CU251" s="173"/>
      <c r="CV251" s="173"/>
      <c r="CW251" s="173"/>
      <c r="CX251" s="173"/>
      <c r="CY251" s="173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</row>
    <row r="252" spans="1:167" s="33" customFormat="1" ht="30" customHeight="1">
      <c r="A252" s="34"/>
      <c r="B252" s="157" t="s">
        <v>187</v>
      </c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8"/>
      <c r="AC252" s="175"/>
      <c r="AD252" s="176"/>
      <c r="AE252" s="176"/>
      <c r="AF252" s="176"/>
      <c r="AG252" s="176"/>
      <c r="AH252" s="176"/>
      <c r="AI252" s="176"/>
      <c r="AJ252" s="176"/>
      <c r="AK252" s="177"/>
      <c r="AL252" s="169" t="s">
        <v>142</v>
      </c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74">
        <f t="shared" si="4"/>
        <v>0</v>
      </c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174"/>
      <c r="BN252" s="174"/>
      <c r="BO252" s="174"/>
      <c r="BP252" s="174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173"/>
      <c r="CH252" s="173"/>
      <c r="CI252" s="173"/>
      <c r="CJ252" s="173"/>
      <c r="CK252" s="173"/>
      <c r="CL252" s="173"/>
      <c r="CM252" s="173"/>
      <c r="CN252" s="173"/>
      <c r="CO252" s="173"/>
      <c r="CP252" s="173"/>
      <c r="CQ252" s="173"/>
      <c r="CR252" s="173"/>
      <c r="CS252" s="173"/>
      <c r="CT252" s="173"/>
      <c r="CU252" s="173"/>
      <c r="CV252" s="173"/>
      <c r="CW252" s="173"/>
      <c r="CX252" s="173"/>
      <c r="CY252" s="173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</row>
    <row r="253" spans="1:167" s="33" customFormat="1" ht="30" customHeight="1">
      <c r="A253" s="36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2"/>
      <c r="AC253" s="178"/>
      <c r="AD253" s="179"/>
      <c r="AE253" s="179"/>
      <c r="AF253" s="179"/>
      <c r="AG253" s="179"/>
      <c r="AH253" s="179"/>
      <c r="AI253" s="179"/>
      <c r="AJ253" s="179"/>
      <c r="AK253" s="180"/>
      <c r="AL253" s="169" t="s">
        <v>143</v>
      </c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74">
        <f t="shared" si="4"/>
        <v>0</v>
      </c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174"/>
      <c r="BN253" s="174"/>
      <c r="BO253" s="174"/>
      <c r="BP253" s="174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173"/>
      <c r="CH253" s="173"/>
      <c r="CI253" s="173"/>
      <c r="CJ253" s="173"/>
      <c r="CK253" s="173"/>
      <c r="CL253" s="173"/>
      <c r="CM253" s="173"/>
      <c r="CN253" s="173"/>
      <c r="CO253" s="173"/>
      <c r="CP253" s="173"/>
      <c r="CQ253" s="173"/>
      <c r="CR253" s="173"/>
      <c r="CS253" s="173"/>
      <c r="CT253" s="173"/>
      <c r="CU253" s="173"/>
      <c r="CV253" s="173"/>
      <c r="CW253" s="173"/>
      <c r="CX253" s="173"/>
      <c r="CY253" s="173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</row>
    <row r="254" spans="1:167" s="33" customFormat="1" ht="30" customHeight="1">
      <c r="A254" s="32"/>
      <c r="B254" s="69" t="s">
        <v>144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70"/>
      <c r="AC254" s="183"/>
      <c r="AD254" s="184"/>
      <c r="AE254" s="184"/>
      <c r="AF254" s="184"/>
      <c r="AG254" s="184"/>
      <c r="AH254" s="184"/>
      <c r="AI254" s="184"/>
      <c r="AJ254" s="184"/>
      <c r="AK254" s="185"/>
      <c r="AL254" s="172" t="s">
        <v>145</v>
      </c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47">
        <f t="shared" si="4"/>
        <v>107122</v>
      </c>
      <c r="BB254" s="147"/>
      <c r="BC254" s="147"/>
      <c r="BD254" s="147"/>
      <c r="BE254" s="147"/>
      <c r="BF254" s="147"/>
      <c r="BG254" s="147"/>
      <c r="BH254" s="147"/>
      <c r="BI254" s="147"/>
      <c r="BJ254" s="147"/>
      <c r="BK254" s="147"/>
      <c r="BL254" s="147"/>
      <c r="BM254" s="147"/>
      <c r="BN254" s="147"/>
      <c r="BO254" s="147"/>
      <c r="BP254" s="147"/>
      <c r="BQ254" s="165">
        <f>BQ256+BQ257+BQ258</f>
        <v>107122</v>
      </c>
      <c r="BR254" s="165"/>
      <c r="BS254" s="165"/>
      <c r="BT254" s="165"/>
      <c r="BU254" s="165"/>
      <c r="BV254" s="165"/>
      <c r="BW254" s="165"/>
      <c r="BX254" s="165"/>
      <c r="BY254" s="165"/>
      <c r="BZ254" s="165"/>
      <c r="CA254" s="165"/>
      <c r="CB254" s="165"/>
      <c r="CC254" s="165"/>
      <c r="CD254" s="165"/>
      <c r="CE254" s="165"/>
      <c r="CF254" s="165"/>
      <c r="CG254" s="170">
        <f>CG256+CG257+CG258</f>
        <v>0</v>
      </c>
      <c r="CH254" s="170"/>
      <c r="CI254" s="170"/>
      <c r="CJ254" s="170"/>
      <c r="CK254" s="170"/>
      <c r="CL254" s="170"/>
      <c r="CM254" s="170"/>
      <c r="CN254" s="170"/>
      <c r="CO254" s="170"/>
      <c r="CP254" s="170"/>
      <c r="CQ254" s="170"/>
      <c r="CR254" s="170"/>
      <c r="CS254" s="170"/>
      <c r="CT254" s="170"/>
      <c r="CU254" s="170"/>
      <c r="CV254" s="170"/>
      <c r="CW254" s="170"/>
      <c r="CX254" s="170"/>
      <c r="CY254" s="170"/>
      <c r="CZ254" s="165">
        <f>CZ256+CZ257+CZ258</f>
        <v>0</v>
      </c>
      <c r="DA254" s="165"/>
      <c r="DB254" s="165"/>
      <c r="DC254" s="165"/>
      <c r="DD254" s="165"/>
      <c r="DE254" s="165"/>
      <c r="DF254" s="165"/>
      <c r="DG254" s="165"/>
      <c r="DH254" s="165"/>
      <c r="DI254" s="165"/>
      <c r="DJ254" s="165"/>
      <c r="DK254" s="165"/>
      <c r="DL254" s="165"/>
      <c r="DM254" s="165"/>
      <c r="DN254" s="165"/>
      <c r="DO254" s="165"/>
      <c r="DP254" s="165">
        <f>DP256+DP257+DP258</f>
        <v>0</v>
      </c>
      <c r="DQ254" s="165"/>
      <c r="DR254" s="165"/>
      <c r="DS254" s="165"/>
      <c r="DT254" s="165"/>
      <c r="DU254" s="165"/>
      <c r="DV254" s="165"/>
      <c r="DW254" s="165"/>
      <c r="DX254" s="165"/>
      <c r="DY254" s="165"/>
      <c r="DZ254" s="165"/>
      <c r="EA254" s="165"/>
      <c r="EB254" s="165"/>
      <c r="EC254" s="165"/>
      <c r="ED254" s="165"/>
      <c r="EE254" s="165"/>
      <c r="EF254" s="165">
        <f>EF256+EF257+EF258</f>
        <v>0</v>
      </c>
      <c r="EG254" s="165"/>
      <c r="EH254" s="165"/>
      <c r="EI254" s="165"/>
      <c r="EJ254" s="165"/>
      <c r="EK254" s="165"/>
      <c r="EL254" s="165"/>
      <c r="EM254" s="165"/>
      <c r="EN254" s="165"/>
      <c r="EO254" s="165"/>
      <c r="EP254" s="165"/>
      <c r="EQ254" s="165"/>
      <c r="ER254" s="165"/>
      <c r="ES254" s="165"/>
      <c r="ET254" s="165"/>
      <c r="EU254" s="165"/>
      <c r="EV254" s="165">
        <f>EV256+EV257+EV258</f>
        <v>0</v>
      </c>
      <c r="EW254" s="165"/>
      <c r="EX254" s="165"/>
      <c r="EY254" s="165"/>
      <c r="EZ254" s="165"/>
      <c r="FA254" s="165"/>
      <c r="FB254" s="165"/>
      <c r="FC254" s="165"/>
      <c r="FD254" s="165"/>
      <c r="FE254" s="165"/>
      <c r="FF254" s="165"/>
      <c r="FG254" s="165"/>
      <c r="FH254" s="165"/>
      <c r="FI254" s="165"/>
      <c r="FJ254" s="165"/>
      <c r="FK254" s="165"/>
    </row>
    <row r="255" spans="1:167" s="33" customFormat="1" ht="30" customHeight="1">
      <c r="A255" s="32"/>
      <c r="B255" s="69" t="s">
        <v>1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70"/>
      <c r="AC255" s="178"/>
      <c r="AD255" s="179"/>
      <c r="AE255" s="179"/>
      <c r="AF255" s="179"/>
      <c r="AG255" s="179"/>
      <c r="AH255" s="179"/>
      <c r="AI255" s="179"/>
      <c r="AJ255" s="179"/>
      <c r="AK255" s="180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8">
        <f t="shared" si="4"/>
        <v>0</v>
      </c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186"/>
      <c r="CH255" s="186"/>
      <c r="CI255" s="186"/>
      <c r="CJ255" s="186"/>
      <c r="CK255" s="186"/>
      <c r="CL255" s="186"/>
      <c r="CM255" s="186"/>
      <c r="CN255" s="186"/>
      <c r="CO255" s="186"/>
      <c r="CP255" s="186"/>
      <c r="CQ255" s="186"/>
      <c r="CR255" s="186"/>
      <c r="CS255" s="186"/>
      <c r="CT255" s="186"/>
      <c r="CU255" s="186"/>
      <c r="CV255" s="186"/>
      <c r="CW255" s="186"/>
      <c r="CX255" s="186"/>
      <c r="CY255" s="186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</row>
    <row r="256" spans="1:170" s="33" customFormat="1" ht="30" customHeight="1">
      <c r="A256" s="32"/>
      <c r="B256" s="69" t="s">
        <v>147</v>
      </c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70"/>
      <c r="AC256" s="159" t="s">
        <v>152</v>
      </c>
      <c r="AD256" s="160"/>
      <c r="AE256" s="160"/>
      <c r="AF256" s="160"/>
      <c r="AG256" s="160"/>
      <c r="AH256" s="160"/>
      <c r="AI256" s="160"/>
      <c r="AJ256" s="160"/>
      <c r="AK256" s="161"/>
      <c r="AL256" s="67" t="s">
        <v>146</v>
      </c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8">
        <f t="shared" si="4"/>
        <v>104642</v>
      </c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162">
        <f>86812+17830</f>
        <v>104642</v>
      </c>
      <c r="BR256" s="162"/>
      <c r="BS256" s="162"/>
      <c r="BT256" s="162"/>
      <c r="BU256" s="162"/>
      <c r="BV256" s="162"/>
      <c r="BW256" s="162"/>
      <c r="BX256" s="162"/>
      <c r="BY256" s="162"/>
      <c r="BZ256" s="162"/>
      <c r="CA256" s="162"/>
      <c r="CB256" s="162"/>
      <c r="CC256" s="162"/>
      <c r="CD256" s="162"/>
      <c r="CE256" s="162"/>
      <c r="CF256" s="162"/>
      <c r="CG256" s="186"/>
      <c r="CH256" s="186"/>
      <c r="CI256" s="186"/>
      <c r="CJ256" s="186"/>
      <c r="CK256" s="186"/>
      <c r="CL256" s="186"/>
      <c r="CM256" s="186"/>
      <c r="CN256" s="186"/>
      <c r="CO256" s="186"/>
      <c r="CP256" s="186"/>
      <c r="CQ256" s="186"/>
      <c r="CR256" s="186"/>
      <c r="CS256" s="186"/>
      <c r="CT256" s="186"/>
      <c r="CU256" s="186"/>
      <c r="CV256" s="186"/>
      <c r="CW256" s="186"/>
      <c r="CX256" s="186"/>
      <c r="CY256" s="186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162">
        <v>0</v>
      </c>
      <c r="EG256" s="162"/>
      <c r="EH256" s="162"/>
      <c r="EI256" s="162"/>
      <c r="EJ256" s="162"/>
      <c r="EK256" s="162"/>
      <c r="EL256" s="162"/>
      <c r="EM256" s="162"/>
      <c r="EN256" s="162"/>
      <c r="EO256" s="162"/>
      <c r="EP256" s="162"/>
      <c r="EQ256" s="162"/>
      <c r="ER256" s="162"/>
      <c r="ES256" s="162"/>
      <c r="ET256" s="162"/>
      <c r="EU256" s="162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N256" s="33">
        <v>290</v>
      </c>
    </row>
    <row r="257" spans="1:170" s="33" customFormat="1" ht="30" customHeight="1">
      <c r="A257" s="32"/>
      <c r="B257" s="69" t="s">
        <v>149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70"/>
      <c r="AC257" s="175"/>
      <c r="AD257" s="176"/>
      <c r="AE257" s="176"/>
      <c r="AF257" s="176"/>
      <c r="AG257" s="176"/>
      <c r="AH257" s="176"/>
      <c r="AI257" s="176"/>
      <c r="AJ257" s="176"/>
      <c r="AK257" s="177"/>
      <c r="AL257" s="67" t="s">
        <v>148</v>
      </c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8">
        <f t="shared" si="4"/>
        <v>2480</v>
      </c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162">
        <v>2480</v>
      </c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86"/>
      <c r="CH257" s="186"/>
      <c r="CI257" s="186"/>
      <c r="CJ257" s="186"/>
      <c r="CK257" s="186"/>
      <c r="CL257" s="186"/>
      <c r="CM257" s="186"/>
      <c r="CN257" s="186"/>
      <c r="CO257" s="186"/>
      <c r="CP257" s="186"/>
      <c r="CQ257" s="186"/>
      <c r="CR257" s="186"/>
      <c r="CS257" s="186"/>
      <c r="CT257" s="186"/>
      <c r="CU257" s="186"/>
      <c r="CV257" s="186"/>
      <c r="CW257" s="186"/>
      <c r="CX257" s="186"/>
      <c r="CY257" s="186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162">
        <v>0</v>
      </c>
      <c r="EG257" s="162"/>
      <c r="EH257" s="162"/>
      <c r="EI257" s="162"/>
      <c r="EJ257" s="162"/>
      <c r="EK257" s="162"/>
      <c r="EL257" s="162"/>
      <c r="EM257" s="162"/>
      <c r="EN257" s="162"/>
      <c r="EO257" s="162"/>
      <c r="EP257" s="162"/>
      <c r="EQ257" s="162"/>
      <c r="ER257" s="162"/>
      <c r="ES257" s="162"/>
      <c r="ET257" s="162"/>
      <c r="EU257" s="162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N257" s="33">
        <v>290</v>
      </c>
    </row>
    <row r="258" spans="1:170" s="33" customFormat="1" ht="30" customHeight="1">
      <c r="A258" s="32"/>
      <c r="B258" s="69" t="s">
        <v>151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70"/>
      <c r="AC258" s="178"/>
      <c r="AD258" s="179"/>
      <c r="AE258" s="179"/>
      <c r="AF258" s="179"/>
      <c r="AG258" s="179"/>
      <c r="AH258" s="179"/>
      <c r="AI258" s="179"/>
      <c r="AJ258" s="179"/>
      <c r="AK258" s="180"/>
      <c r="AL258" s="67" t="s">
        <v>150</v>
      </c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8">
        <f t="shared" si="4"/>
        <v>0</v>
      </c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162">
        <v>0</v>
      </c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86"/>
      <c r="CH258" s="186"/>
      <c r="CI258" s="186"/>
      <c r="CJ258" s="186"/>
      <c r="CK258" s="186"/>
      <c r="CL258" s="186"/>
      <c r="CM258" s="186"/>
      <c r="CN258" s="186"/>
      <c r="CO258" s="186"/>
      <c r="CP258" s="186"/>
      <c r="CQ258" s="186"/>
      <c r="CR258" s="186"/>
      <c r="CS258" s="186"/>
      <c r="CT258" s="186"/>
      <c r="CU258" s="186"/>
      <c r="CV258" s="186"/>
      <c r="CW258" s="186"/>
      <c r="CX258" s="186"/>
      <c r="CY258" s="186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162">
        <v>0</v>
      </c>
      <c r="EG258" s="162"/>
      <c r="EH258" s="162"/>
      <c r="EI258" s="162"/>
      <c r="EJ258" s="162"/>
      <c r="EK258" s="162"/>
      <c r="EL258" s="162"/>
      <c r="EM258" s="162"/>
      <c r="EN258" s="162"/>
      <c r="EO258" s="162"/>
      <c r="EP258" s="162"/>
      <c r="EQ258" s="162"/>
      <c r="ER258" s="162"/>
      <c r="ES258" s="162"/>
      <c r="ET258" s="162"/>
      <c r="EU258" s="162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N258" s="33">
        <v>290</v>
      </c>
    </row>
    <row r="259" spans="1:167" s="33" customFormat="1" ht="30" customHeight="1">
      <c r="A259" s="34"/>
      <c r="B259" s="157" t="s">
        <v>154</v>
      </c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8"/>
      <c r="AC259" s="159" t="s">
        <v>153</v>
      </c>
      <c r="AD259" s="160"/>
      <c r="AE259" s="160"/>
      <c r="AF259" s="160"/>
      <c r="AG259" s="160"/>
      <c r="AH259" s="160"/>
      <c r="AI259" s="160"/>
      <c r="AJ259" s="160"/>
      <c r="AK259" s="161"/>
      <c r="AL259" s="172" t="s">
        <v>150</v>
      </c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47">
        <f t="shared" si="4"/>
        <v>0</v>
      </c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  <c r="BM259" s="147"/>
      <c r="BN259" s="147"/>
      <c r="BO259" s="147"/>
      <c r="BP259" s="147"/>
      <c r="BQ259" s="165"/>
      <c r="BR259" s="165"/>
      <c r="BS259" s="165"/>
      <c r="BT259" s="165"/>
      <c r="BU259" s="165"/>
      <c r="BV259" s="165"/>
      <c r="BW259" s="165"/>
      <c r="BX259" s="165"/>
      <c r="BY259" s="165"/>
      <c r="BZ259" s="165"/>
      <c r="CA259" s="165"/>
      <c r="CB259" s="165"/>
      <c r="CC259" s="165"/>
      <c r="CD259" s="165"/>
      <c r="CE259" s="165"/>
      <c r="CF259" s="165"/>
      <c r="CG259" s="170"/>
      <c r="CH259" s="170"/>
      <c r="CI259" s="170"/>
      <c r="CJ259" s="170"/>
      <c r="CK259" s="170"/>
      <c r="CL259" s="170"/>
      <c r="CM259" s="170"/>
      <c r="CN259" s="170"/>
      <c r="CO259" s="170"/>
      <c r="CP259" s="170"/>
      <c r="CQ259" s="170"/>
      <c r="CR259" s="170"/>
      <c r="CS259" s="170"/>
      <c r="CT259" s="170"/>
      <c r="CU259" s="170"/>
      <c r="CV259" s="170"/>
      <c r="CW259" s="170"/>
      <c r="CX259" s="170"/>
      <c r="CY259" s="170"/>
      <c r="CZ259" s="165"/>
      <c r="DA259" s="165"/>
      <c r="DB259" s="165"/>
      <c r="DC259" s="165"/>
      <c r="DD259" s="165"/>
      <c r="DE259" s="165"/>
      <c r="DF259" s="165"/>
      <c r="DG259" s="165"/>
      <c r="DH259" s="165"/>
      <c r="DI259" s="165"/>
      <c r="DJ259" s="165"/>
      <c r="DK259" s="165"/>
      <c r="DL259" s="165"/>
      <c r="DM259" s="165"/>
      <c r="DN259" s="165"/>
      <c r="DO259" s="165"/>
      <c r="DP259" s="165"/>
      <c r="DQ259" s="165"/>
      <c r="DR259" s="165"/>
      <c r="DS259" s="165"/>
      <c r="DT259" s="165"/>
      <c r="DU259" s="165"/>
      <c r="DV259" s="165"/>
      <c r="DW259" s="165"/>
      <c r="DX259" s="165"/>
      <c r="DY259" s="165"/>
      <c r="DZ259" s="165"/>
      <c r="EA259" s="165"/>
      <c r="EB259" s="165"/>
      <c r="EC259" s="165"/>
      <c r="ED259" s="165"/>
      <c r="EE259" s="165"/>
      <c r="EF259" s="165"/>
      <c r="EG259" s="165"/>
      <c r="EH259" s="165"/>
      <c r="EI259" s="165"/>
      <c r="EJ259" s="165"/>
      <c r="EK259" s="165"/>
      <c r="EL259" s="165"/>
      <c r="EM259" s="165"/>
      <c r="EN259" s="165"/>
      <c r="EO259" s="165"/>
      <c r="EP259" s="165"/>
      <c r="EQ259" s="165"/>
      <c r="ER259" s="165"/>
      <c r="ES259" s="165"/>
      <c r="ET259" s="165"/>
      <c r="EU259" s="165"/>
      <c r="EV259" s="165"/>
      <c r="EW259" s="165"/>
      <c r="EX259" s="165"/>
      <c r="EY259" s="165"/>
      <c r="EZ259" s="165"/>
      <c r="FA259" s="165"/>
      <c r="FB259" s="165"/>
      <c r="FC259" s="165"/>
      <c r="FD259" s="165"/>
      <c r="FE259" s="165"/>
      <c r="FF259" s="165"/>
      <c r="FG259" s="165"/>
      <c r="FH259" s="165"/>
      <c r="FI259" s="165"/>
      <c r="FJ259" s="165"/>
      <c r="FK259" s="165"/>
    </row>
    <row r="260" spans="1:167" s="33" customFormat="1" ht="30" customHeight="1">
      <c r="A260" s="32"/>
      <c r="B260" s="69" t="s">
        <v>156</v>
      </c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70"/>
      <c r="AC260" s="159" t="s">
        <v>155</v>
      </c>
      <c r="AD260" s="160"/>
      <c r="AE260" s="160"/>
      <c r="AF260" s="160"/>
      <c r="AG260" s="160"/>
      <c r="AH260" s="160"/>
      <c r="AI260" s="160"/>
      <c r="AJ260" s="160"/>
      <c r="AK260" s="161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1">
        <f t="shared" si="4"/>
        <v>0</v>
      </c>
      <c r="BB260" s="147"/>
      <c r="BC260" s="147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147"/>
      <c r="BN260" s="147"/>
      <c r="BO260" s="147"/>
      <c r="BP260" s="147"/>
      <c r="BQ260" s="165">
        <f>BQ262</f>
        <v>0</v>
      </c>
      <c r="BR260" s="165"/>
      <c r="BS260" s="165"/>
      <c r="BT260" s="165"/>
      <c r="BU260" s="165"/>
      <c r="BV260" s="165"/>
      <c r="BW260" s="165"/>
      <c r="BX260" s="165"/>
      <c r="BY260" s="165"/>
      <c r="BZ260" s="165"/>
      <c r="CA260" s="165"/>
      <c r="CB260" s="165"/>
      <c r="CC260" s="165"/>
      <c r="CD260" s="165"/>
      <c r="CE260" s="165"/>
      <c r="CF260" s="165"/>
      <c r="CG260" s="170">
        <f>CG262</f>
        <v>0</v>
      </c>
      <c r="CH260" s="170"/>
      <c r="CI260" s="170"/>
      <c r="CJ260" s="170"/>
      <c r="CK260" s="170"/>
      <c r="CL260" s="170"/>
      <c r="CM260" s="170"/>
      <c r="CN260" s="170"/>
      <c r="CO260" s="170"/>
      <c r="CP260" s="170"/>
      <c r="CQ260" s="170"/>
      <c r="CR260" s="170"/>
      <c r="CS260" s="170"/>
      <c r="CT260" s="170"/>
      <c r="CU260" s="170"/>
      <c r="CV260" s="170"/>
      <c r="CW260" s="170"/>
      <c r="CX260" s="170"/>
      <c r="CY260" s="170"/>
      <c r="CZ260" s="165">
        <f>CZ262</f>
        <v>0</v>
      </c>
      <c r="DA260" s="165"/>
      <c r="DB260" s="165"/>
      <c r="DC260" s="165"/>
      <c r="DD260" s="165"/>
      <c r="DE260" s="165"/>
      <c r="DF260" s="165"/>
      <c r="DG260" s="165"/>
      <c r="DH260" s="165"/>
      <c r="DI260" s="165"/>
      <c r="DJ260" s="165"/>
      <c r="DK260" s="165"/>
      <c r="DL260" s="165"/>
      <c r="DM260" s="165"/>
      <c r="DN260" s="165"/>
      <c r="DO260" s="165"/>
      <c r="DP260" s="165">
        <f>DP262</f>
        <v>0</v>
      </c>
      <c r="DQ260" s="165"/>
      <c r="DR260" s="165"/>
      <c r="DS260" s="165"/>
      <c r="DT260" s="165"/>
      <c r="DU260" s="165"/>
      <c r="DV260" s="165"/>
      <c r="DW260" s="165"/>
      <c r="DX260" s="165"/>
      <c r="DY260" s="165"/>
      <c r="DZ260" s="165"/>
      <c r="EA260" s="165"/>
      <c r="EB260" s="165"/>
      <c r="EC260" s="165"/>
      <c r="ED260" s="165"/>
      <c r="EE260" s="165"/>
      <c r="EF260" s="165">
        <f>EF262</f>
        <v>0</v>
      </c>
      <c r="EG260" s="165"/>
      <c r="EH260" s="165"/>
      <c r="EI260" s="165"/>
      <c r="EJ260" s="165"/>
      <c r="EK260" s="165"/>
      <c r="EL260" s="165"/>
      <c r="EM260" s="165"/>
      <c r="EN260" s="165"/>
      <c r="EO260" s="165"/>
      <c r="EP260" s="165"/>
      <c r="EQ260" s="165"/>
      <c r="ER260" s="165"/>
      <c r="ES260" s="165"/>
      <c r="ET260" s="165"/>
      <c r="EU260" s="165"/>
      <c r="EV260" s="165">
        <f>EV262</f>
        <v>0</v>
      </c>
      <c r="EW260" s="165"/>
      <c r="EX260" s="165"/>
      <c r="EY260" s="165"/>
      <c r="EZ260" s="165"/>
      <c r="FA260" s="165"/>
      <c r="FB260" s="165"/>
      <c r="FC260" s="165"/>
      <c r="FD260" s="165"/>
      <c r="FE260" s="165"/>
      <c r="FF260" s="165"/>
      <c r="FG260" s="165"/>
      <c r="FH260" s="165"/>
      <c r="FI260" s="165"/>
      <c r="FJ260" s="165"/>
      <c r="FK260" s="165"/>
    </row>
    <row r="261" spans="1:167" s="33" customFormat="1" ht="30" customHeight="1">
      <c r="A261" s="32"/>
      <c r="B261" s="69" t="s">
        <v>1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70"/>
      <c r="AC261" s="175"/>
      <c r="AD261" s="176"/>
      <c r="AE261" s="176"/>
      <c r="AF261" s="176"/>
      <c r="AG261" s="176"/>
      <c r="AH261" s="176"/>
      <c r="AI261" s="176"/>
      <c r="AJ261" s="176"/>
      <c r="AK261" s="177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74">
        <f aca="true" t="shared" si="5" ref="BA261:BA287">BQ261+CG261+CZ261+DP261+EF261</f>
        <v>0</v>
      </c>
      <c r="BB261" s="174"/>
      <c r="BC261" s="174"/>
      <c r="BD261" s="174"/>
      <c r="BE261" s="174"/>
      <c r="BF261" s="174"/>
      <c r="BG261" s="174"/>
      <c r="BH261" s="174"/>
      <c r="BI261" s="174"/>
      <c r="BJ261" s="174"/>
      <c r="BK261" s="174"/>
      <c r="BL261" s="174"/>
      <c r="BM261" s="174"/>
      <c r="BN261" s="174"/>
      <c r="BO261" s="174"/>
      <c r="BP261" s="174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173"/>
      <c r="CH261" s="173"/>
      <c r="CI261" s="173"/>
      <c r="CJ261" s="173"/>
      <c r="CK261" s="173"/>
      <c r="CL261" s="173"/>
      <c r="CM261" s="173"/>
      <c r="CN261" s="173"/>
      <c r="CO261" s="173"/>
      <c r="CP261" s="173"/>
      <c r="CQ261" s="173"/>
      <c r="CR261" s="173"/>
      <c r="CS261" s="173"/>
      <c r="CT261" s="173"/>
      <c r="CU261" s="173"/>
      <c r="CV261" s="173"/>
      <c r="CW261" s="173"/>
      <c r="CX261" s="173"/>
      <c r="CY261" s="173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</row>
    <row r="262" spans="1:167" s="33" customFormat="1" ht="30" customHeight="1">
      <c r="A262" s="35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2"/>
      <c r="AC262" s="178"/>
      <c r="AD262" s="179"/>
      <c r="AE262" s="179"/>
      <c r="AF262" s="179"/>
      <c r="AG262" s="179"/>
      <c r="AH262" s="179"/>
      <c r="AI262" s="179"/>
      <c r="AJ262" s="179"/>
      <c r="AK262" s="180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74">
        <f t="shared" si="5"/>
        <v>0</v>
      </c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4"/>
      <c r="BN262" s="174"/>
      <c r="BO262" s="174"/>
      <c r="BP262" s="174"/>
      <c r="BQ262" s="60">
        <v>0</v>
      </c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173"/>
      <c r="CH262" s="173"/>
      <c r="CI262" s="173"/>
      <c r="CJ262" s="173"/>
      <c r="CK262" s="173"/>
      <c r="CL262" s="173"/>
      <c r="CM262" s="173"/>
      <c r="CN262" s="173"/>
      <c r="CO262" s="173"/>
      <c r="CP262" s="173"/>
      <c r="CQ262" s="173"/>
      <c r="CR262" s="173"/>
      <c r="CS262" s="173"/>
      <c r="CT262" s="173"/>
      <c r="CU262" s="173"/>
      <c r="CV262" s="173"/>
      <c r="CW262" s="173"/>
      <c r="CX262" s="173"/>
      <c r="CY262" s="173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</row>
    <row r="263" spans="1:167" s="33" customFormat="1" ht="30" customHeight="1">
      <c r="A263" s="30"/>
      <c r="B263" s="119" t="s">
        <v>157</v>
      </c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20"/>
      <c r="AC263" s="190"/>
      <c r="AD263" s="191"/>
      <c r="AE263" s="191"/>
      <c r="AF263" s="191"/>
      <c r="AG263" s="191"/>
      <c r="AH263" s="191"/>
      <c r="AI263" s="191"/>
      <c r="AJ263" s="191"/>
      <c r="AK263" s="192"/>
      <c r="AL263" s="172" t="s">
        <v>153</v>
      </c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47">
        <f t="shared" si="5"/>
        <v>1466522.4600000002</v>
      </c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65">
        <f>BQ265+BQ266+BQ267+BQ268+BQ269+BQ270+BQ271+BQ272+BQ273+BQ274+BQ275+BQ276+BQ277</f>
        <v>1434424.85</v>
      </c>
      <c r="BR263" s="165"/>
      <c r="BS263" s="165"/>
      <c r="BT263" s="165"/>
      <c r="BU263" s="165"/>
      <c r="BV263" s="165"/>
      <c r="BW263" s="165"/>
      <c r="BX263" s="165"/>
      <c r="BY263" s="165"/>
      <c r="BZ263" s="165"/>
      <c r="CA263" s="165"/>
      <c r="CB263" s="165"/>
      <c r="CC263" s="165"/>
      <c r="CD263" s="165"/>
      <c r="CE263" s="165"/>
      <c r="CF263" s="165"/>
      <c r="CG263" s="170">
        <f>CG265+CG266+CG267+CG268+CG269+CG270+CG271+CG272+CG273+CG274+CG275+CG276+CG277</f>
        <v>32097.61</v>
      </c>
      <c r="CH263" s="170"/>
      <c r="CI263" s="170"/>
      <c r="CJ263" s="170"/>
      <c r="CK263" s="170"/>
      <c r="CL263" s="170"/>
      <c r="CM263" s="170"/>
      <c r="CN263" s="170"/>
      <c r="CO263" s="170"/>
      <c r="CP263" s="170"/>
      <c r="CQ263" s="170"/>
      <c r="CR263" s="170"/>
      <c r="CS263" s="170"/>
      <c r="CT263" s="170"/>
      <c r="CU263" s="170"/>
      <c r="CV263" s="170"/>
      <c r="CW263" s="170"/>
      <c r="CX263" s="170"/>
      <c r="CY263" s="170"/>
      <c r="CZ263" s="165">
        <f>CZ265+CZ266+CZ267+CZ268+CZ269+CZ270+CZ271+CZ272+CZ273+CZ274+CZ275+CZ276+CZ277</f>
        <v>0</v>
      </c>
      <c r="DA263" s="165"/>
      <c r="DB263" s="165"/>
      <c r="DC263" s="165"/>
      <c r="DD263" s="165"/>
      <c r="DE263" s="165"/>
      <c r="DF263" s="165"/>
      <c r="DG263" s="165"/>
      <c r="DH263" s="165"/>
      <c r="DI263" s="165"/>
      <c r="DJ263" s="165"/>
      <c r="DK263" s="165"/>
      <c r="DL263" s="165"/>
      <c r="DM263" s="165"/>
      <c r="DN263" s="165"/>
      <c r="DO263" s="165"/>
      <c r="DP263" s="165">
        <f>DP265+DP266+DP267+DP268+DP269+DP270+DP271+DP272+DP273+DP274+DP275+DP276+DP277</f>
        <v>0</v>
      </c>
      <c r="DQ263" s="165"/>
      <c r="DR263" s="165"/>
      <c r="DS263" s="165"/>
      <c r="DT263" s="165"/>
      <c r="DU263" s="165"/>
      <c r="DV263" s="165"/>
      <c r="DW263" s="165"/>
      <c r="DX263" s="165"/>
      <c r="DY263" s="165"/>
      <c r="DZ263" s="165"/>
      <c r="EA263" s="165"/>
      <c r="EB263" s="165"/>
      <c r="EC263" s="165"/>
      <c r="ED263" s="165"/>
      <c r="EE263" s="165"/>
      <c r="EF263" s="165">
        <f>EF265+EF266+EF267+EF268+EF269+EF270+EF271+EF272+EF273+EF274+EF275+EF276+EF277</f>
        <v>0</v>
      </c>
      <c r="EG263" s="165"/>
      <c r="EH263" s="165"/>
      <c r="EI263" s="165"/>
      <c r="EJ263" s="165"/>
      <c r="EK263" s="165"/>
      <c r="EL263" s="165"/>
      <c r="EM263" s="165"/>
      <c r="EN263" s="165"/>
      <c r="EO263" s="165"/>
      <c r="EP263" s="165"/>
      <c r="EQ263" s="165"/>
      <c r="ER263" s="165"/>
      <c r="ES263" s="165"/>
      <c r="ET263" s="165"/>
      <c r="EU263" s="165"/>
      <c r="EV263" s="165">
        <f>EV265+EV266+EV267+EV268+EV269+EV270+EV271+EV272+EV273+EV274+EV275+EV276+EV277</f>
        <v>0</v>
      </c>
      <c r="EW263" s="165"/>
      <c r="EX263" s="165"/>
      <c r="EY263" s="165"/>
      <c r="EZ263" s="165"/>
      <c r="FA263" s="165"/>
      <c r="FB263" s="165"/>
      <c r="FC263" s="165"/>
      <c r="FD263" s="165"/>
      <c r="FE263" s="165"/>
      <c r="FF263" s="165"/>
      <c r="FG263" s="165"/>
      <c r="FH263" s="165"/>
      <c r="FI263" s="165"/>
      <c r="FJ263" s="165"/>
      <c r="FK263" s="165"/>
    </row>
    <row r="264" spans="1:167" s="33" customFormat="1" ht="30" customHeight="1">
      <c r="A264" s="30"/>
      <c r="B264" s="119" t="s">
        <v>1</v>
      </c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20"/>
      <c r="AC264" s="187"/>
      <c r="AD264" s="188"/>
      <c r="AE264" s="188"/>
      <c r="AF264" s="188"/>
      <c r="AG264" s="188"/>
      <c r="AH264" s="188"/>
      <c r="AI264" s="188"/>
      <c r="AJ264" s="188"/>
      <c r="AK264" s="18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74">
        <f t="shared" si="5"/>
        <v>0</v>
      </c>
      <c r="BB264" s="174"/>
      <c r="BC264" s="174"/>
      <c r="BD264" s="174"/>
      <c r="BE264" s="174"/>
      <c r="BF264" s="174"/>
      <c r="BG264" s="174"/>
      <c r="BH264" s="174"/>
      <c r="BI264" s="174"/>
      <c r="BJ264" s="174"/>
      <c r="BK264" s="174"/>
      <c r="BL264" s="174"/>
      <c r="BM264" s="174"/>
      <c r="BN264" s="174"/>
      <c r="BO264" s="174"/>
      <c r="BP264" s="174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173"/>
      <c r="CH264" s="173"/>
      <c r="CI264" s="173"/>
      <c r="CJ264" s="173"/>
      <c r="CK264" s="173"/>
      <c r="CL264" s="173"/>
      <c r="CM264" s="173"/>
      <c r="CN264" s="173"/>
      <c r="CO264" s="173"/>
      <c r="CP264" s="173"/>
      <c r="CQ264" s="173"/>
      <c r="CR264" s="173"/>
      <c r="CS264" s="173"/>
      <c r="CT264" s="173"/>
      <c r="CU264" s="173"/>
      <c r="CV264" s="173"/>
      <c r="CW264" s="173"/>
      <c r="CX264" s="173"/>
      <c r="CY264" s="173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</row>
    <row r="265" spans="1:167" s="33" customFormat="1" ht="30" customHeight="1">
      <c r="A265" s="30"/>
      <c r="B265" s="119" t="s">
        <v>159</v>
      </c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20"/>
      <c r="AC265" s="187"/>
      <c r="AD265" s="188"/>
      <c r="AE265" s="188"/>
      <c r="AF265" s="188"/>
      <c r="AG265" s="188"/>
      <c r="AH265" s="188"/>
      <c r="AI265" s="188"/>
      <c r="AJ265" s="188"/>
      <c r="AK265" s="189"/>
      <c r="AL265" s="169" t="s">
        <v>158</v>
      </c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74">
        <f t="shared" si="5"/>
        <v>0</v>
      </c>
      <c r="BB265" s="174"/>
      <c r="BC265" s="174"/>
      <c r="BD265" s="174"/>
      <c r="BE265" s="174"/>
      <c r="BF265" s="174"/>
      <c r="BG265" s="174"/>
      <c r="BH265" s="174"/>
      <c r="BI265" s="174"/>
      <c r="BJ265" s="174"/>
      <c r="BK265" s="174"/>
      <c r="BL265" s="174"/>
      <c r="BM265" s="174"/>
      <c r="BN265" s="174"/>
      <c r="BO265" s="174"/>
      <c r="BP265" s="174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173"/>
      <c r="CH265" s="173"/>
      <c r="CI265" s="173"/>
      <c r="CJ265" s="173"/>
      <c r="CK265" s="173"/>
      <c r="CL265" s="173"/>
      <c r="CM265" s="173"/>
      <c r="CN265" s="173"/>
      <c r="CO265" s="173"/>
      <c r="CP265" s="173"/>
      <c r="CQ265" s="173"/>
      <c r="CR265" s="173"/>
      <c r="CS265" s="173"/>
      <c r="CT265" s="173"/>
      <c r="CU265" s="173"/>
      <c r="CV265" s="173"/>
      <c r="CW265" s="173"/>
      <c r="CX265" s="173"/>
      <c r="CY265" s="173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</row>
    <row r="266" spans="1:170" s="33" customFormat="1" ht="30" customHeight="1">
      <c r="A266" s="30"/>
      <c r="B266" s="119" t="s">
        <v>160</v>
      </c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20"/>
      <c r="AC266" s="187"/>
      <c r="AD266" s="188"/>
      <c r="AE266" s="188"/>
      <c r="AF266" s="188"/>
      <c r="AG266" s="188"/>
      <c r="AH266" s="188"/>
      <c r="AI266" s="188"/>
      <c r="AJ266" s="188"/>
      <c r="AK266" s="189"/>
      <c r="AL266" s="169" t="s">
        <v>161</v>
      </c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74">
        <f t="shared" si="5"/>
        <v>48394</v>
      </c>
      <c r="BB266" s="174"/>
      <c r="BC266" s="174"/>
      <c r="BD266" s="174"/>
      <c r="BE266" s="174"/>
      <c r="BF266" s="174"/>
      <c r="BG266" s="174"/>
      <c r="BH266" s="174"/>
      <c r="BI266" s="174"/>
      <c r="BJ266" s="174"/>
      <c r="BK266" s="174"/>
      <c r="BL266" s="174"/>
      <c r="BM266" s="174"/>
      <c r="BN266" s="174"/>
      <c r="BO266" s="174"/>
      <c r="BP266" s="174"/>
      <c r="BQ266" s="162">
        <v>48394</v>
      </c>
      <c r="BR266" s="162"/>
      <c r="BS266" s="162"/>
      <c r="BT266" s="162"/>
      <c r="BU266" s="162"/>
      <c r="BV266" s="162"/>
      <c r="BW266" s="162"/>
      <c r="BX266" s="162"/>
      <c r="BY266" s="162"/>
      <c r="BZ266" s="162"/>
      <c r="CA266" s="162"/>
      <c r="CB266" s="162"/>
      <c r="CC266" s="162"/>
      <c r="CD266" s="162"/>
      <c r="CE266" s="162"/>
      <c r="CF266" s="162"/>
      <c r="CG266" s="173"/>
      <c r="CH266" s="173"/>
      <c r="CI266" s="173"/>
      <c r="CJ266" s="173"/>
      <c r="CK266" s="173"/>
      <c r="CL266" s="173"/>
      <c r="CM266" s="173"/>
      <c r="CN266" s="173"/>
      <c r="CO266" s="173"/>
      <c r="CP266" s="173"/>
      <c r="CQ266" s="173"/>
      <c r="CR266" s="173"/>
      <c r="CS266" s="173"/>
      <c r="CT266" s="173"/>
      <c r="CU266" s="173"/>
      <c r="CV266" s="173"/>
      <c r="CW266" s="173"/>
      <c r="CX266" s="173"/>
      <c r="CY266" s="173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162">
        <v>0</v>
      </c>
      <c r="EG266" s="162"/>
      <c r="EH266" s="162"/>
      <c r="EI266" s="162"/>
      <c r="EJ266" s="162"/>
      <c r="EK266" s="162"/>
      <c r="EL266" s="162"/>
      <c r="EM266" s="162"/>
      <c r="EN266" s="162"/>
      <c r="EO266" s="162"/>
      <c r="EP266" s="162"/>
      <c r="EQ266" s="162"/>
      <c r="ER266" s="162"/>
      <c r="ES266" s="162"/>
      <c r="ET266" s="162"/>
      <c r="EU266" s="162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N266" s="33">
        <v>221</v>
      </c>
    </row>
    <row r="267" spans="1:170" s="33" customFormat="1" ht="30" customHeight="1">
      <c r="A267" s="30"/>
      <c r="B267" s="119" t="s">
        <v>162</v>
      </c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20"/>
      <c r="AC267" s="187"/>
      <c r="AD267" s="188"/>
      <c r="AE267" s="188"/>
      <c r="AF267" s="188"/>
      <c r="AG267" s="188"/>
      <c r="AH267" s="188"/>
      <c r="AI267" s="188"/>
      <c r="AJ267" s="188"/>
      <c r="AK267" s="189"/>
      <c r="AL267" s="169" t="s">
        <v>161</v>
      </c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74">
        <f t="shared" si="5"/>
        <v>0</v>
      </c>
      <c r="BB267" s="174"/>
      <c r="BC267" s="174"/>
      <c r="BD267" s="174"/>
      <c r="BE267" s="174"/>
      <c r="BF267" s="174"/>
      <c r="BG267" s="174"/>
      <c r="BH267" s="174"/>
      <c r="BI267" s="174"/>
      <c r="BJ267" s="174"/>
      <c r="BK267" s="174"/>
      <c r="BL267" s="174"/>
      <c r="BM267" s="174"/>
      <c r="BN267" s="174"/>
      <c r="BO267" s="174"/>
      <c r="BP267" s="174"/>
      <c r="BQ267" s="162">
        <v>0</v>
      </c>
      <c r="BR267" s="162"/>
      <c r="BS267" s="162"/>
      <c r="BT267" s="162"/>
      <c r="BU267" s="162"/>
      <c r="BV267" s="162"/>
      <c r="BW267" s="162"/>
      <c r="BX267" s="162"/>
      <c r="BY267" s="162"/>
      <c r="BZ267" s="162"/>
      <c r="CA267" s="162"/>
      <c r="CB267" s="162"/>
      <c r="CC267" s="162"/>
      <c r="CD267" s="162"/>
      <c r="CE267" s="162"/>
      <c r="CF267" s="162"/>
      <c r="CG267" s="173"/>
      <c r="CH267" s="173"/>
      <c r="CI267" s="173"/>
      <c r="CJ267" s="173"/>
      <c r="CK267" s="173"/>
      <c r="CL267" s="173"/>
      <c r="CM267" s="173"/>
      <c r="CN267" s="173"/>
      <c r="CO267" s="173"/>
      <c r="CP267" s="173"/>
      <c r="CQ267" s="173"/>
      <c r="CR267" s="173"/>
      <c r="CS267" s="173"/>
      <c r="CT267" s="173"/>
      <c r="CU267" s="173"/>
      <c r="CV267" s="173"/>
      <c r="CW267" s="173"/>
      <c r="CX267" s="173"/>
      <c r="CY267" s="173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162">
        <v>0</v>
      </c>
      <c r="EG267" s="162"/>
      <c r="EH267" s="162"/>
      <c r="EI267" s="162"/>
      <c r="EJ267" s="162"/>
      <c r="EK267" s="162"/>
      <c r="EL267" s="162"/>
      <c r="EM267" s="162"/>
      <c r="EN267" s="162"/>
      <c r="EO267" s="162"/>
      <c r="EP267" s="162"/>
      <c r="EQ267" s="162"/>
      <c r="ER267" s="162"/>
      <c r="ES267" s="162"/>
      <c r="ET267" s="162"/>
      <c r="EU267" s="162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N267" s="33">
        <v>222</v>
      </c>
    </row>
    <row r="268" spans="1:170" s="33" customFormat="1" ht="30" customHeight="1">
      <c r="A268" s="30"/>
      <c r="B268" s="119" t="s">
        <v>163</v>
      </c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20"/>
      <c r="AC268" s="187"/>
      <c r="AD268" s="188"/>
      <c r="AE268" s="188"/>
      <c r="AF268" s="188"/>
      <c r="AG268" s="188"/>
      <c r="AH268" s="188"/>
      <c r="AI268" s="188"/>
      <c r="AJ268" s="188"/>
      <c r="AK268" s="189"/>
      <c r="AL268" s="169" t="s">
        <v>161</v>
      </c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74">
        <f t="shared" si="5"/>
        <v>208581.41999999998</v>
      </c>
      <c r="BB268" s="174"/>
      <c r="BC268" s="174"/>
      <c r="BD268" s="174"/>
      <c r="BE268" s="174"/>
      <c r="BF268" s="174"/>
      <c r="BG268" s="174"/>
      <c r="BH268" s="174"/>
      <c r="BI268" s="174"/>
      <c r="BJ268" s="174"/>
      <c r="BK268" s="174"/>
      <c r="BL268" s="174"/>
      <c r="BM268" s="174"/>
      <c r="BN268" s="174"/>
      <c r="BO268" s="174"/>
      <c r="BP268" s="174"/>
      <c r="BQ268" s="162">
        <v>208581.41999999998</v>
      </c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73"/>
      <c r="CH268" s="173"/>
      <c r="CI268" s="173"/>
      <c r="CJ268" s="173"/>
      <c r="CK268" s="173"/>
      <c r="CL268" s="173"/>
      <c r="CM268" s="173"/>
      <c r="CN268" s="173"/>
      <c r="CO268" s="173"/>
      <c r="CP268" s="173"/>
      <c r="CQ268" s="173"/>
      <c r="CR268" s="173"/>
      <c r="CS268" s="173"/>
      <c r="CT268" s="173"/>
      <c r="CU268" s="173"/>
      <c r="CV268" s="173"/>
      <c r="CW268" s="173"/>
      <c r="CX268" s="173"/>
      <c r="CY268" s="173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162">
        <v>0</v>
      </c>
      <c r="EG268" s="162"/>
      <c r="EH268" s="162"/>
      <c r="EI268" s="162"/>
      <c r="EJ268" s="162"/>
      <c r="EK268" s="162"/>
      <c r="EL268" s="162"/>
      <c r="EM268" s="162"/>
      <c r="EN268" s="162"/>
      <c r="EO268" s="162"/>
      <c r="EP268" s="162"/>
      <c r="EQ268" s="162"/>
      <c r="ER268" s="162"/>
      <c r="ES268" s="162"/>
      <c r="ET268" s="162"/>
      <c r="EU268" s="162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N268" s="33">
        <v>223</v>
      </c>
    </row>
    <row r="269" spans="1:167" s="33" customFormat="1" ht="30" customHeight="1">
      <c r="A269" s="30"/>
      <c r="B269" s="119" t="s">
        <v>188</v>
      </c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20"/>
      <c r="AC269" s="203"/>
      <c r="AD269" s="102"/>
      <c r="AE269" s="102"/>
      <c r="AF269" s="102"/>
      <c r="AG269" s="102"/>
      <c r="AH269" s="102"/>
      <c r="AI269" s="102"/>
      <c r="AJ269" s="102"/>
      <c r="AK269" s="204"/>
      <c r="AL269" s="169" t="s">
        <v>161</v>
      </c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74">
        <f t="shared" si="5"/>
        <v>0</v>
      </c>
      <c r="BB269" s="174"/>
      <c r="BC269" s="174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4"/>
      <c r="BO269" s="174"/>
      <c r="BP269" s="174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173"/>
      <c r="CH269" s="173"/>
      <c r="CI269" s="173"/>
      <c r="CJ269" s="173"/>
      <c r="CK269" s="173"/>
      <c r="CL269" s="173"/>
      <c r="CM269" s="173"/>
      <c r="CN269" s="173"/>
      <c r="CO269" s="173"/>
      <c r="CP269" s="173"/>
      <c r="CQ269" s="173"/>
      <c r="CR269" s="173"/>
      <c r="CS269" s="173"/>
      <c r="CT269" s="173"/>
      <c r="CU269" s="173"/>
      <c r="CV269" s="173"/>
      <c r="CW269" s="173"/>
      <c r="CX269" s="173"/>
      <c r="CY269" s="173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</row>
    <row r="270" spans="1:170" s="33" customFormat="1" ht="30" customHeight="1">
      <c r="A270" s="30"/>
      <c r="B270" s="119" t="s">
        <v>164</v>
      </c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20"/>
      <c r="AC270" s="187" t="s">
        <v>166</v>
      </c>
      <c r="AD270" s="188"/>
      <c r="AE270" s="188"/>
      <c r="AF270" s="188"/>
      <c r="AG270" s="188"/>
      <c r="AH270" s="188"/>
      <c r="AI270" s="188"/>
      <c r="AJ270" s="188"/>
      <c r="AK270" s="189"/>
      <c r="AL270" s="169" t="s">
        <v>161</v>
      </c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74">
        <f t="shared" si="5"/>
        <v>132428.96</v>
      </c>
      <c r="BB270" s="174"/>
      <c r="BC270" s="174"/>
      <c r="BD270" s="174"/>
      <c r="BE270" s="174"/>
      <c r="BF270" s="174"/>
      <c r="BG270" s="174"/>
      <c r="BH270" s="174"/>
      <c r="BI270" s="174"/>
      <c r="BJ270" s="174"/>
      <c r="BK270" s="174"/>
      <c r="BL270" s="174"/>
      <c r="BM270" s="174"/>
      <c r="BN270" s="174"/>
      <c r="BO270" s="174"/>
      <c r="BP270" s="174"/>
      <c r="BQ270" s="162">
        <v>132428.96</v>
      </c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162"/>
      <c r="EG270" s="162"/>
      <c r="EH270" s="162"/>
      <c r="EI270" s="162"/>
      <c r="EJ270" s="162"/>
      <c r="EK270" s="162"/>
      <c r="EL270" s="162"/>
      <c r="EM270" s="162"/>
      <c r="EN270" s="162"/>
      <c r="EO270" s="162"/>
      <c r="EP270" s="162"/>
      <c r="EQ270" s="162"/>
      <c r="ER270" s="162"/>
      <c r="ES270" s="162"/>
      <c r="ET270" s="162"/>
      <c r="EU270" s="162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N270" s="33">
        <v>225</v>
      </c>
    </row>
    <row r="271" spans="1:170" s="33" customFormat="1" ht="30" customHeight="1">
      <c r="A271" s="30"/>
      <c r="B271" s="119" t="s">
        <v>165</v>
      </c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20"/>
      <c r="AC271" s="187"/>
      <c r="AD271" s="188"/>
      <c r="AE271" s="188"/>
      <c r="AF271" s="188"/>
      <c r="AG271" s="188"/>
      <c r="AH271" s="188"/>
      <c r="AI271" s="188"/>
      <c r="AJ271" s="188"/>
      <c r="AK271" s="189"/>
      <c r="AL271" s="169" t="s">
        <v>161</v>
      </c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74">
        <f t="shared" si="5"/>
        <v>433131.67</v>
      </c>
      <c r="BB271" s="174"/>
      <c r="BC271" s="174"/>
      <c r="BD271" s="174"/>
      <c r="BE271" s="174"/>
      <c r="BF271" s="174"/>
      <c r="BG271" s="174"/>
      <c r="BH271" s="174"/>
      <c r="BI271" s="174"/>
      <c r="BJ271" s="174"/>
      <c r="BK271" s="174"/>
      <c r="BL271" s="174"/>
      <c r="BM271" s="174"/>
      <c r="BN271" s="174"/>
      <c r="BO271" s="174"/>
      <c r="BP271" s="174"/>
      <c r="BQ271" s="162">
        <v>401034.06</v>
      </c>
      <c r="BR271" s="162"/>
      <c r="BS271" s="162"/>
      <c r="BT271" s="162"/>
      <c r="BU271" s="162"/>
      <c r="BV271" s="162"/>
      <c r="BW271" s="162"/>
      <c r="BX271" s="162"/>
      <c r="BY271" s="162"/>
      <c r="BZ271" s="162"/>
      <c r="CA271" s="162"/>
      <c r="CB271" s="162"/>
      <c r="CC271" s="162"/>
      <c r="CD271" s="162"/>
      <c r="CE271" s="162"/>
      <c r="CF271" s="162"/>
      <c r="CG271" s="61">
        <v>32097.61</v>
      </c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162"/>
      <c r="EG271" s="162"/>
      <c r="EH271" s="162"/>
      <c r="EI271" s="162"/>
      <c r="EJ271" s="162"/>
      <c r="EK271" s="162"/>
      <c r="EL271" s="162"/>
      <c r="EM271" s="162"/>
      <c r="EN271" s="162"/>
      <c r="EO271" s="162"/>
      <c r="EP271" s="162"/>
      <c r="EQ271" s="162"/>
      <c r="ER271" s="162"/>
      <c r="ES271" s="162"/>
      <c r="ET271" s="162"/>
      <c r="EU271" s="162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N271" s="33">
        <v>226</v>
      </c>
    </row>
    <row r="272" spans="1:167" s="33" customFormat="1" ht="30" customHeight="1">
      <c r="A272" s="46"/>
      <c r="B272" s="205" t="s">
        <v>264</v>
      </c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6"/>
      <c r="AC272" s="207"/>
      <c r="AD272" s="208"/>
      <c r="AE272" s="208"/>
      <c r="AF272" s="208"/>
      <c r="AG272" s="208"/>
      <c r="AH272" s="208"/>
      <c r="AI272" s="208"/>
      <c r="AJ272" s="208"/>
      <c r="AK272" s="209"/>
      <c r="AL272" s="169" t="s">
        <v>161</v>
      </c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74">
        <f t="shared" si="5"/>
        <v>0</v>
      </c>
      <c r="BB272" s="174"/>
      <c r="BC272" s="174"/>
      <c r="BD272" s="174"/>
      <c r="BE272" s="174"/>
      <c r="BF272" s="174"/>
      <c r="BG272" s="174"/>
      <c r="BH272" s="174"/>
      <c r="BI272" s="174"/>
      <c r="BJ272" s="174"/>
      <c r="BK272" s="174"/>
      <c r="BL272" s="174"/>
      <c r="BM272" s="174"/>
      <c r="BN272" s="174"/>
      <c r="BO272" s="174"/>
      <c r="BP272" s="174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173"/>
      <c r="CH272" s="173"/>
      <c r="CI272" s="173"/>
      <c r="CJ272" s="173"/>
      <c r="CK272" s="173"/>
      <c r="CL272" s="173"/>
      <c r="CM272" s="173"/>
      <c r="CN272" s="173"/>
      <c r="CO272" s="173"/>
      <c r="CP272" s="173"/>
      <c r="CQ272" s="173"/>
      <c r="CR272" s="173"/>
      <c r="CS272" s="173"/>
      <c r="CT272" s="173"/>
      <c r="CU272" s="173"/>
      <c r="CV272" s="173"/>
      <c r="CW272" s="173"/>
      <c r="CX272" s="173"/>
      <c r="CY272" s="173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</row>
    <row r="273" spans="1:167" s="33" customFormat="1" ht="30" customHeight="1">
      <c r="A273" s="31"/>
      <c r="B273" s="216" t="s">
        <v>168</v>
      </c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7"/>
      <c r="AC273" s="187"/>
      <c r="AD273" s="188"/>
      <c r="AE273" s="188"/>
      <c r="AF273" s="188"/>
      <c r="AG273" s="188"/>
      <c r="AH273" s="188"/>
      <c r="AI273" s="188"/>
      <c r="AJ273" s="188"/>
      <c r="AK273" s="189"/>
      <c r="AL273" s="169" t="s">
        <v>167</v>
      </c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74">
        <f t="shared" si="5"/>
        <v>0</v>
      </c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L273" s="174"/>
      <c r="BM273" s="174"/>
      <c r="BN273" s="174"/>
      <c r="BO273" s="174"/>
      <c r="BP273" s="174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173"/>
      <c r="CH273" s="173"/>
      <c r="CI273" s="173"/>
      <c r="CJ273" s="173"/>
      <c r="CK273" s="173"/>
      <c r="CL273" s="173"/>
      <c r="CM273" s="173"/>
      <c r="CN273" s="173"/>
      <c r="CO273" s="173"/>
      <c r="CP273" s="173"/>
      <c r="CQ273" s="173"/>
      <c r="CR273" s="173"/>
      <c r="CS273" s="173"/>
      <c r="CT273" s="173"/>
      <c r="CU273" s="173"/>
      <c r="CV273" s="173"/>
      <c r="CW273" s="173"/>
      <c r="CX273" s="173"/>
      <c r="CY273" s="173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</row>
    <row r="274" spans="1:170" s="33" customFormat="1" ht="30" customHeight="1">
      <c r="A274" s="3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8"/>
      <c r="AC274" s="210"/>
      <c r="AD274" s="211"/>
      <c r="AE274" s="211"/>
      <c r="AF274" s="211"/>
      <c r="AG274" s="211"/>
      <c r="AH274" s="211"/>
      <c r="AI274" s="211"/>
      <c r="AJ274" s="211"/>
      <c r="AK274" s="212"/>
      <c r="AL274" s="169" t="s">
        <v>161</v>
      </c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74">
        <f t="shared" si="5"/>
        <v>35685.89</v>
      </c>
      <c r="BB274" s="174"/>
      <c r="BC274" s="174"/>
      <c r="BD274" s="174"/>
      <c r="BE274" s="174"/>
      <c r="BF274" s="174"/>
      <c r="BG274" s="174"/>
      <c r="BH274" s="174"/>
      <c r="BI274" s="174"/>
      <c r="BJ274" s="174"/>
      <c r="BK274" s="174"/>
      <c r="BL274" s="174"/>
      <c r="BM274" s="174"/>
      <c r="BN274" s="174"/>
      <c r="BO274" s="174"/>
      <c r="BP274" s="174"/>
      <c r="BQ274" s="162">
        <v>35685.89</v>
      </c>
      <c r="BR274" s="162"/>
      <c r="BS274" s="162"/>
      <c r="BT274" s="162"/>
      <c r="BU274" s="162"/>
      <c r="BV274" s="162"/>
      <c r="BW274" s="162"/>
      <c r="BX274" s="162"/>
      <c r="BY274" s="162"/>
      <c r="BZ274" s="162"/>
      <c r="CA274" s="162"/>
      <c r="CB274" s="162"/>
      <c r="CC274" s="162"/>
      <c r="CD274" s="162"/>
      <c r="CE274" s="162"/>
      <c r="CF274" s="162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N274" s="33">
        <v>310</v>
      </c>
    </row>
    <row r="275" spans="1:167" s="33" customFormat="1" ht="30" customHeight="1">
      <c r="A275" s="30"/>
      <c r="B275" s="119" t="s">
        <v>169</v>
      </c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20"/>
      <c r="AC275" s="213"/>
      <c r="AD275" s="214"/>
      <c r="AE275" s="214"/>
      <c r="AF275" s="214"/>
      <c r="AG275" s="214"/>
      <c r="AH275" s="214"/>
      <c r="AI275" s="214"/>
      <c r="AJ275" s="214"/>
      <c r="AK275" s="215"/>
      <c r="AL275" s="169" t="s">
        <v>161</v>
      </c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74">
        <f t="shared" si="5"/>
        <v>0</v>
      </c>
      <c r="BB275" s="174"/>
      <c r="BC275" s="174"/>
      <c r="BD275" s="174"/>
      <c r="BE275" s="174"/>
      <c r="BF275" s="174"/>
      <c r="BG275" s="174"/>
      <c r="BH275" s="174"/>
      <c r="BI275" s="174"/>
      <c r="BJ275" s="174"/>
      <c r="BK275" s="174"/>
      <c r="BL275" s="174"/>
      <c r="BM275" s="174"/>
      <c r="BN275" s="174"/>
      <c r="BO275" s="174"/>
      <c r="BP275" s="174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173"/>
      <c r="CH275" s="173"/>
      <c r="CI275" s="173"/>
      <c r="CJ275" s="173"/>
      <c r="CK275" s="173"/>
      <c r="CL275" s="173"/>
      <c r="CM275" s="173"/>
      <c r="CN275" s="173"/>
      <c r="CO275" s="173"/>
      <c r="CP275" s="173"/>
      <c r="CQ275" s="173"/>
      <c r="CR275" s="173"/>
      <c r="CS275" s="173"/>
      <c r="CT275" s="173"/>
      <c r="CU275" s="173"/>
      <c r="CV275" s="173"/>
      <c r="CW275" s="173"/>
      <c r="CX275" s="173"/>
      <c r="CY275" s="173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</row>
    <row r="276" spans="1:167" s="33" customFormat="1" ht="30" customHeight="1">
      <c r="A276" s="31"/>
      <c r="B276" s="216" t="s">
        <v>170</v>
      </c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7"/>
      <c r="AC276" s="187"/>
      <c r="AD276" s="188"/>
      <c r="AE276" s="188"/>
      <c r="AF276" s="188"/>
      <c r="AG276" s="188"/>
      <c r="AH276" s="188"/>
      <c r="AI276" s="188"/>
      <c r="AJ276" s="188"/>
      <c r="AK276" s="189"/>
      <c r="AL276" s="169" t="s">
        <v>167</v>
      </c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74">
        <f t="shared" si="5"/>
        <v>0</v>
      </c>
      <c r="BB276" s="174"/>
      <c r="BC276" s="174"/>
      <c r="BD276" s="174"/>
      <c r="BE276" s="174"/>
      <c r="BF276" s="174"/>
      <c r="BG276" s="174"/>
      <c r="BH276" s="174"/>
      <c r="BI276" s="174"/>
      <c r="BJ276" s="174"/>
      <c r="BK276" s="174"/>
      <c r="BL276" s="174"/>
      <c r="BM276" s="174"/>
      <c r="BN276" s="174"/>
      <c r="BO276" s="174"/>
      <c r="BP276" s="174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173"/>
      <c r="CH276" s="173"/>
      <c r="CI276" s="173"/>
      <c r="CJ276" s="173"/>
      <c r="CK276" s="173"/>
      <c r="CL276" s="173"/>
      <c r="CM276" s="173"/>
      <c r="CN276" s="173"/>
      <c r="CO276" s="173"/>
      <c r="CP276" s="173"/>
      <c r="CQ276" s="173"/>
      <c r="CR276" s="173"/>
      <c r="CS276" s="173"/>
      <c r="CT276" s="173"/>
      <c r="CU276" s="173"/>
      <c r="CV276" s="173"/>
      <c r="CW276" s="173"/>
      <c r="CX276" s="173"/>
      <c r="CY276" s="173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</row>
    <row r="277" spans="1:170" s="33" customFormat="1" ht="30" customHeight="1">
      <c r="A277" s="3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8"/>
      <c r="AC277" s="210"/>
      <c r="AD277" s="211"/>
      <c r="AE277" s="211"/>
      <c r="AF277" s="211"/>
      <c r="AG277" s="211"/>
      <c r="AH277" s="211"/>
      <c r="AI277" s="211"/>
      <c r="AJ277" s="211"/>
      <c r="AK277" s="212"/>
      <c r="AL277" s="169" t="s">
        <v>161</v>
      </c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74">
        <f t="shared" si="5"/>
        <v>608300.52</v>
      </c>
      <c r="BB277" s="174"/>
      <c r="BC277" s="174"/>
      <c r="BD277" s="174"/>
      <c r="BE277" s="174"/>
      <c r="BF277" s="174"/>
      <c r="BG277" s="174"/>
      <c r="BH277" s="174"/>
      <c r="BI277" s="174"/>
      <c r="BJ277" s="174"/>
      <c r="BK277" s="174"/>
      <c r="BL277" s="174"/>
      <c r="BM277" s="174"/>
      <c r="BN277" s="174"/>
      <c r="BO277" s="174"/>
      <c r="BP277" s="174"/>
      <c r="BQ277" s="162">
        <v>608300.52</v>
      </c>
      <c r="BR277" s="162"/>
      <c r="BS277" s="162"/>
      <c r="BT277" s="162"/>
      <c r="BU277" s="162"/>
      <c r="BV277" s="162"/>
      <c r="BW277" s="162"/>
      <c r="BX277" s="162"/>
      <c r="BY277" s="162"/>
      <c r="BZ277" s="162"/>
      <c r="CA277" s="162"/>
      <c r="CB277" s="162"/>
      <c r="CC277" s="162"/>
      <c r="CD277" s="162"/>
      <c r="CE277" s="162"/>
      <c r="CF277" s="162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N277" s="33">
        <v>340</v>
      </c>
    </row>
    <row r="278" spans="1:167" s="33" customFormat="1" ht="30" customHeight="1">
      <c r="A278" s="32"/>
      <c r="B278" s="218" t="s">
        <v>172</v>
      </c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9"/>
      <c r="AC278" s="220" t="s">
        <v>171</v>
      </c>
      <c r="AD278" s="221"/>
      <c r="AE278" s="221"/>
      <c r="AF278" s="221"/>
      <c r="AG278" s="221"/>
      <c r="AH278" s="221"/>
      <c r="AI278" s="221"/>
      <c r="AJ278" s="221"/>
      <c r="AK278" s="222"/>
      <c r="AL278" s="156" t="s">
        <v>14</v>
      </c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47">
        <f t="shared" si="5"/>
        <v>0</v>
      </c>
      <c r="BB278" s="147"/>
      <c r="BC278" s="147"/>
      <c r="BD278" s="147"/>
      <c r="BE278" s="147"/>
      <c r="BF278" s="147"/>
      <c r="BG278" s="147"/>
      <c r="BH278" s="147"/>
      <c r="BI278" s="147"/>
      <c r="BJ278" s="147"/>
      <c r="BK278" s="147"/>
      <c r="BL278" s="147"/>
      <c r="BM278" s="147"/>
      <c r="BN278" s="147"/>
      <c r="BO278" s="147"/>
      <c r="BP278" s="147"/>
      <c r="BQ278" s="147">
        <f>BQ280+BQ281</f>
        <v>0</v>
      </c>
      <c r="BR278" s="147"/>
      <c r="BS278" s="147"/>
      <c r="BT278" s="147"/>
      <c r="BU278" s="147"/>
      <c r="BV278" s="147"/>
      <c r="BW278" s="147"/>
      <c r="BX278" s="147"/>
      <c r="BY278" s="147"/>
      <c r="BZ278" s="147"/>
      <c r="CA278" s="147"/>
      <c r="CB278" s="147"/>
      <c r="CC278" s="147"/>
      <c r="CD278" s="147"/>
      <c r="CE278" s="147"/>
      <c r="CF278" s="147"/>
      <c r="CG278" s="171">
        <f>CG280+CG281</f>
        <v>0</v>
      </c>
      <c r="CH278" s="171"/>
      <c r="CI278" s="171"/>
      <c r="CJ278" s="171"/>
      <c r="CK278" s="171"/>
      <c r="CL278" s="171"/>
      <c r="CM278" s="171"/>
      <c r="CN278" s="171"/>
      <c r="CO278" s="171"/>
      <c r="CP278" s="171"/>
      <c r="CQ278" s="171"/>
      <c r="CR278" s="171"/>
      <c r="CS278" s="171"/>
      <c r="CT278" s="171"/>
      <c r="CU278" s="171"/>
      <c r="CV278" s="171"/>
      <c r="CW278" s="171"/>
      <c r="CX278" s="171"/>
      <c r="CY278" s="171"/>
      <c r="CZ278" s="147">
        <f>CZ280+CZ281</f>
        <v>0</v>
      </c>
      <c r="DA278" s="147"/>
      <c r="DB278" s="147"/>
      <c r="DC278" s="147"/>
      <c r="DD278" s="147"/>
      <c r="DE278" s="147"/>
      <c r="DF278" s="147"/>
      <c r="DG278" s="147"/>
      <c r="DH278" s="147"/>
      <c r="DI278" s="147"/>
      <c r="DJ278" s="147"/>
      <c r="DK278" s="147"/>
      <c r="DL278" s="147"/>
      <c r="DM278" s="147"/>
      <c r="DN278" s="147"/>
      <c r="DO278" s="147"/>
      <c r="DP278" s="147">
        <f>DP280+DP281</f>
        <v>0</v>
      </c>
      <c r="DQ278" s="147"/>
      <c r="DR278" s="147"/>
      <c r="DS278" s="147"/>
      <c r="DT278" s="147"/>
      <c r="DU278" s="147"/>
      <c r="DV278" s="147"/>
      <c r="DW278" s="147"/>
      <c r="DX278" s="147"/>
      <c r="DY278" s="147"/>
      <c r="DZ278" s="147"/>
      <c r="EA278" s="147"/>
      <c r="EB278" s="147"/>
      <c r="EC278" s="147"/>
      <c r="ED278" s="147"/>
      <c r="EE278" s="147"/>
      <c r="EF278" s="147">
        <f>EF280+EF281</f>
        <v>0</v>
      </c>
      <c r="EG278" s="147"/>
      <c r="EH278" s="147"/>
      <c r="EI278" s="147"/>
      <c r="EJ278" s="147"/>
      <c r="EK278" s="147"/>
      <c r="EL278" s="147"/>
      <c r="EM278" s="147"/>
      <c r="EN278" s="147"/>
      <c r="EO278" s="147"/>
      <c r="EP278" s="147"/>
      <c r="EQ278" s="147"/>
      <c r="ER278" s="147"/>
      <c r="ES278" s="147"/>
      <c r="ET278" s="147"/>
      <c r="EU278" s="147"/>
      <c r="EV278" s="147">
        <f>EV280+EV281</f>
        <v>0</v>
      </c>
      <c r="EW278" s="147"/>
      <c r="EX278" s="147"/>
      <c r="EY278" s="147"/>
      <c r="EZ278" s="147"/>
      <c r="FA278" s="147"/>
      <c r="FB278" s="147"/>
      <c r="FC278" s="147"/>
      <c r="FD278" s="147"/>
      <c r="FE278" s="147"/>
      <c r="FF278" s="147"/>
      <c r="FG278" s="147"/>
      <c r="FH278" s="147"/>
      <c r="FI278" s="147"/>
      <c r="FJ278" s="147"/>
      <c r="FK278" s="147"/>
    </row>
    <row r="279" spans="1:167" s="33" customFormat="1" ht="30" customHeight="1">
      <c r="A279" s="32"/>
      <c r="B279" s="69" t="s">
        <v>1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70"/>
      <c r="AC279" s="64"/>
      <c r="AD279" s="65"/>
      <c r="AE279" s="65"/>
      <c r="AF279" s="65"/>
      <c r="AG279" s="65"/>
      <c r="AH279" s="65"/>
      <c r="AI279" s="65"/>
      <c r="AJ279" s="65"/>
      <c r="AK279" s="66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174">
        <f t="shared" si="5"/>
        <v>0</v>
      </c>
      <c r="BB279" s="174"/>
      <c r="BC279" s="174"/>
      <c r="BD279" s="174"/>
      <c r="BE279" s="174"/>
      <c r="BF279" s="174"/>
      <c r="BG279" s="174"/>
      <c r="BH279" s="174"/>
      <c r="BI279" s="174"/>
      <c r="BJ279" s="174"/>
      <c r="BK279" s="174"/>
      <c r="BL279" s="174"/>
      <c r="BM279" s="174"/>
      <c r="BN279" s="174"/>
      <c r="BO279" s="174"/>
      <c r="BP279" s="174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186"/>
      <c r="CH279" s="186"/>
      <c r="CI279" s="186"/>
      <c r="CJ279" s="186"/>
      <c r="CK279" s="186"/>
      <c r="CL279" s="186"/>
      <c r="CM279" s="186"/>
      <c r="CN279" s="186"/>
      <c r="CO279" s="186"/>
      <c r="CP279" s="186"/>
      <c r="CQ279" s="186"/>
      <c r="CR279" s="186"/>
      <c r="CS279" s="186"/>
      <c r="CT279" s="186"/>
      <c r="CU279" s="186"/>
      <c r="CV279" s="186"/>
      <c r="CW279" s="186"/>
      <c r="CX279" s="186"/>
      <c r="CY279" s="186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</row>
    <row r="280" spans="1:167" s="33" customFormat="1" ht="30" customHeight="1">
      <c r="A280" s="32"/>
      <c r="B280" s="69" t="s">
        <v>174</v>
      </c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70"/>
      <c r="AC280" s="64" t="s">
        <v>173</v>
      </c>
      <c r="AD280" s="65"/>
      <c r="AE280" s="65"/>
      <c r="AF280" s="65"/>
      <c r="AG280" s="65"/>
      <c r="AH280" s="65"/>
      <c r="AI280" s="65"/>
      <c r="AJ280" s="65"/>
      <c r="AK280" s="66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174">
        <f t="shared" si="5"/>
        <v>0</v>
      </c>
      <c r="BB280" s="174"/>
      <c r="BC280" s="174"/>
      <c r="BD280" s="174"/>
      <c r="BE280" s="174"/>
      <c r="BF280" s="174"/>
      <c r="BG280" s="174"/>
      <c r="BH280" s="174"/>
      <c r="BI280" s="174"/>
      <c r="BJ280" s="174"/>
      <c r="BK280" s="174"/>
      <c r="BL280" s="174"/>
      <c r="BM280" s="174"/>
      <c r="BN280" s="174"/>
      <c r="BO280" s="174"/>
      <c r="BP280" s="174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186"/>
      <c r="CH280" s="186"/>
      <c r="CI280" s="186"/>
      <c r="CJ280" s="186"/>
      <c r="CK280" s="186"/>
      <c r="CL280" s="186"/>
      <c r="CM280" s="186"/>
      <c r="CN280" s="186"/>
      <c r="CO280" s="186"/>
      <c r="CP280" s="186"/>
      <c r="CQ280" s="186"/>
      <c r="CR280" s="186"/>
      <c r="CS280" s="186"/>
      <c r="CT280" s="186"/>
      <c r="CU280" s="186"/>
      <c r="CV280" s="186"/>
      <c r="CW280" s="186"/>
      <c r="CX280" s="186"/>
      <c r="CY280" s="186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</row>
    <row r="281" spans="1:167" s="33" customFormat="1" ht="30" customHeight="1">
      <c r="A281" s="32"/>
      <c r="B281" s="69" t="s">
        <v>175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70"/>
      <c r="AC281" s="64" t="s">
        <v>176</v>
      </c>
      <c r="AD281" s="65"/>
      <c r="AE281" s="65"/>
      <c r="AF281" s="65"/>
      <c r="AG281" s="65"/>
      <c r="AH281" s="65"/>
      <c r="AI281" s="65"/>
      <c r="AJ281" s="65"/>
      <c r="AK281" s="66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174">
        <f t="shared" si="5"/>
        <v>0</v>
      </c>
      <c r="BB281" s="174"/>
      <c r="BC281" s="174"/>
      <c r="BD281" s="174"/>
      <c r="BE281" s="174"/>
      <c r="BF281" s="174"/>
      <c r="BG281" s="174"/>
      <c r="BH281" s="174"/>
      <c r="BI281" s="174"/>
      <c r="BJ281" s="174"/>
      <c r="BK281" s="174"/>
      <c r="BL281" s="174"/>
      <c r="BM281" s="174"/>
      <c r="BN281" s="174"/>
      <c r="BO281" s="174"/>
      <c r="BP281" s="174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186"/>
      <c r="CH281" s="186"/>
      <c r="CI281" s="186"/>
      <c r="CJ281" s="186"/>
      <c r="CK281" s="186"/>
      <c r="CL281" s="186"/>
      <c r="CM281" s="186"/>
      <c r="CN281" s="186"/>
      <c r="CO281" s="186"/>
      <c r="CP281" s="186"/>
      <c r="CQ281" s="186"/>
      <c r="CR281" s="186"/>
      <c r="CS281" s="186"/>
      <c r="CT281" s="186"/>
      <c r="CU281" s="186"/>
      <c r="CV281" s="186"/>
      <c r="CW281" s="186"/>
      <c r="CX281" s="186"/>
      <c r="CY281" s="186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</row>
    <row r="282" spans="1:167" s="33" customFormat="1" ht="30" customHeight="1">
      <c r="A282" s="32"/>
      <c r="B282" s="69" t="s">
        <v>178</v>
      </c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70"/>
      <c r="AC282" s="64" t="s">
        <v>177</v>
      </c>
      <c r="AD282" s="65"/>
      <c r="AE282" s="65"/>
      <c r="AF282" s="65"/>
      <c r="AG282" s="65"/>
      <c r="AH282" s="65"/>
      <c r="AI282" s="65"/>
      <c r="AJ282" s="65"/>
      <c r="AK282" s="66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174">
        <f t="shared" si="5"/>
        <v>0</v>
      </c>
      <c r="BB282" s="174"/>
      <c r="BC282" s="174"/>
      <c r="BD282" s="174"/>
      <c r="BE282" s="174"/>
      <c r="BF282" s="174"/>
      <c r="BG282" s="174"/>
      <c r="BH282" s="174"/>
      <c r="BI282" s="174"/>
      <c r="BJ282" s="174"/>
      <c r="BK282" s="174"/>
      <c r="BL282" s="174"/>
      <c r="BM282" s="174"/>
      <c r="BN282" s="174"/>
      <c r="BO282" s="174"/>
      <c r="BP282" s="174"/>
      <c r="BQ282" s="59">
        <f>BQ284+BQ285</f>
        <v>0</v>
      </c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186"/>
      <c r="CH282" s="186"/>
      <c r="CI282" s="186"/>
      <c r="CJ282" s="186"/>
      <c r="CK282" s="186"/>
      <c r="CL282" s="186"/>
      <c r="CM282" s="186"/>
      <c r="CN282" s="186"/>
      <c r="CO282" s="186"/>
      <c r="CP282" s="186"/>
      <c r="CQ282" s="186"/>
      <c r="CR282" s="186"/>
      <c r="CS282" s="186"/>
      <c r="CT282" s="186"/>
      <c r="CU282" s="186"/>
      <c r="CV282" s="186"/>
      <c r="CW282" s="186"/>
      <c r="CX282" s="186"/>
      <c r="CY282" s="186"/>
      <c r="CZ282" s="59">
        <f>CZ284+CZ285</f>
        <v>0</v>
      </c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>
        <f>DP284+DP285</f>
        <v>0</v>
      </c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>
        <f>EF284+EF285</f>
        <v>0</v>
      </c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>
        <f>EV284+EV285</f>
        <v>0</v>
      </c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</row>
    <row r="283" spans="1:167" s="33" customFormat="1" ht="30" customHeight="1">
      <c r="A283" s="32"/>
      <c r="B283" s="69" t="s">
        <v>1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70"/>
      <c r="AC283" s="64"/>
      <c r="AD283" s="65"/>
      <c r="AE283" s="65"/>
      <c r="AF283" s="65"/>
      <c r="AG283" s="65"/>
      <c r="AH283" s="65"/>
      <c r="AI283" s="65"/>
      <c r="AJ283" s="65"/>
      <c r="AK283" s="66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174">
        <f t="shared" si="5"/>
        <v>0</v>
      </c>
      <c r="BB283" s="174"/>
      <c r="BC283" s="174"/>
      <c r="BD283" s="174"/>
      <c r="BE283" s="174"/>
      <c r="BF283" s="174"/>
      <c r="BG283" s="174"/>
      <c r="BH283" s="174"/>
      <c r="BI283" s="174"/>
      <c r="BJ283" s="174"/>
      <c r="BK283" s="174"/>
      <c r="BL283" s="174"/>
      <c r="BM283" s="174"/>
      <c r="BN283" s="174"/>
      <c r="BO283" s="174"/>
      <c r="BP283" s="174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186"/>
      <c r="CH283" s="186"/>
      <c r="CI283" s="186"/>
      <c r="CJ283" s="186"/>
      <c r="CK283" s="186"/>
      <c r="CL283" s="186"/>
      <c r="CM283" s="186"/>
      <c r="CN283" s="186"/>
      <c r="CO283" s="186"/>
      <c r="CP283" s="186"/>
      <c r="CQ283" s="186"/>
      <c r="CR283" s="186"/>
      <c r="CS283" s="186"/>
      <c r="CT283" s="186"/>
      <c r="CU283" s="186"/>
      <c r="CV283" s="186"/>
      <c r="CW283" s="186"/>
      <c r="CX283" s="186"/>
      <c r="CY283" s="186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</row>
    <row r="284" spans="1:167" s="33" customFormat="1" ht="30" customHeight="1">
      <c r="A284" s="32"/>
      <c r="B284" s="69" t="s">
        <v>179</v>
      </c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70"/>
      <c r="AC284" s="64" t="s">
        <v>180</v>
      </c>
      <c r="AD284" s="65"/>
      <c r="AE284" s="65"/>
      <c r="AF284" s="65"/>
      <c r="AG284" s="65"/>
      <c r="AH284" s="65"/>
      <c r="AI284" s="65"/>
      <c r="AJ284" s="65"/>
      <c r="AK284" s="66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174">
        <f t="shared" si="5"/>
        <v>0</v>
      </c>
      <c r="BB284" s="174"/>
      <c r="BC284" s="174"/>
      <c r="BD284" s="174"/>
      <c r="BE284" s="174"/>
      <c r="BF284" s="174"/>
      <c r="BG284" s="174"/>
      <c r="BH284" s="174"/>
      <c r="BI284" s="174"/>
      <c r="BJ284" s="174"/>
      <c r="BK284" s="174"/>
      <c r="BL284" s="174"/>
      <c r="BM284" s="174"/>
      <c r="BN284" s="174"/>
      <c r="BO284" s="174"/>
      <c r="BP284" s="174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186"/>
      <c r="CH284" s="186"/>
      <c r="CI284" s="186"/>
      <c r="CJ284" s="186"/>
      <c r="CK284" s="186"/>
      <c r="CL284" s="186"/>
      <c r="CM284" s="186"/>
      <c r="CN284" s="186"/>
      <c r="CO284" s="186"/>
      <c r="CP284" s="186"/>
      <c r="CQ284" s="186"/>
      <c r="CR284" s="186"/>
      <c r="CS284" s="186"/>
      <c r="CT284" s="186"/>
      <c r="CU284" s="186"/>
      <c r="CV284" s="186"/>
      <c r="CW284" s="186"/>
      <c r="CX284" s="186"/>
      <c r="CY284" s="186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</row>
    <row r="285" spans="1:167" s="33" customFormat="1" ht="30" customHeight="1">
      <c r="A285" s="32"/>
      <c r="B285" s="69" t="s">
        <v>182</v>
      </c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70"/>
      <c r="AC285" s="64" t="s">
        <v>181</v>
      </c>
      <c r="AD285" s="65"/>
      <c r="AE285" s="65"/>
      <c r="AF285" s="65"/>
      <c r="AG285" s="65"/>
      <c r="AH285" s="65"/>
      <c r="AI285" s="65"/>
      <c r="AJ285" s="65"/>
      <c r="AK285" s="66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174">
        <f t="shared" si="5"/>
        <v>0</v>
      </c>
      <c r="BB285" s="174"/>
      <c r="BC285" s="174"/>
      <c r="BD285" s="174"/>
      <c r="BE285" s="174"/>
      <c r="BF285" s="174"/>
      <c r="BG285" s="174"/>
      <c r="BH285" s="174"/>
      <c r="BI285" s="174"/>
      <c r="BJ285" s="174"/>
      <c r="BK285" s="174"/>
      <c r="BL285" s="174"/>
      <c r="BM285" s="174"/>
      <c r="BN285" s="174"/>
      <c r="BO285" s="174"/>
      <c r="BP285" s="174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186"/>
      <c r="CH285" s="186"/>
      <c r="CI285" s="186"/>
      <c r="CJ285" s="186"/>
      <c r="CK285" s="186"/>
      <c r="CL285" s="186"/>
      <c r="CM285" s="186"/>
      <c r="CN285" s="186"/>
      <c r="CO285" s="186"/>
      <c r="CP285" s="186"/>
      <c r="CQ285" s="186"/>
      <c r="CR285" s="186"/>
      <c r="CS285" s="186"/>
      <c r="CT285" s="186"/>
      <c r="CU285" s="186"/>
      <c r="CV285" s="186"/>
      <c r="CW285" s="186"/>
      <c r="CX285" s="186"/>
      <c r="CY285" s="186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</row>
    <row r="286" spans="1:167" s="33" customFormat="1" ht="30" customHeight="1">
      <c r="A286" s="32"/>
      <c r="B286" s="218" t="s">
        <v>185</v>
      </c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9"/>
      <c r="AC286" s="64" t="s">
        <v>183</v>
      </c>
      <c r="AD286" s="65"/>
      <c r="AE286" s="65"/>
      <c r="AF286" s="65"/>
      <c r="AG286" s="65"/>
      <c r="AH286" s="65"/>
      <c r="AI286" s="65"/>
      <c r="AJ286" s="65"/>
      <c r="AK286" s="66"/>
      <c r="AL286" s="67" t="s">
        <v>14</v>
      </c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174">
        <f t="shared" si="5"/>
        <v>0</v>
      </c>
      <c r="BB286" s="174"/>
      <c r="BC286" s="174"/>
      <c r="BD286" s="174"/>
      <c r="BE286" s="174"/>
      <c r="BF286" s="174"/>
      <c r="BG286" s="174"/>
      <c r="BH286" s="174"/>
      <c r="BI286" s="174"/>
      <c r="BJ286" s="174"/>
      <c r="BK286" s="174"/>
      <c r="BL286" s="174"/>
      <c r="BM286" s="174"/>
      <c r="BN286" s="174"/>
      <c r="BO286" s="174"/>
      <c r="BP286" s="174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186"/>
      <c r="CH286" s="186"/>
      <c r="CI286" s="186"/>
      <c r="CJ286" s="186"/>
      <c r="CK286" s="186"/>
      <c r="CL286" s="186"/>
      <c r="CM286" s="186"/>
      <c r="CN286" s="186"/>
      <c r="CO286" s="186"/>
      <c r="CP286" s="186"/>
      <c r="CQ286" s="186"/>
      <c r="CR286" s="186"/>
      <c r="CS286" s="186"/>
      <c r="CT286" s="186"/>
      <c r="CU286" s="186"/>
      <c r="CV286" s="186"/>
      <c r="CW286" s="186"/>
      <c r="CX286" s="186"/>
      <c r="CY286" s="186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</row>
    <row r="287" spans="1:167" s="33" customFormat="1" ht="30" customHeight="1">
      <c r="A287" s="32"/>
      <c r="B287" s="218" t="s">
        <v>186</v>
      </c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9"/>
      <c r="AC287" s="64" t="s">
        <v>184</v>
      </c>
      <c r="AD287" s="65"/>
      <c r="AE287" s="65"/>
      <c r="AF287" s="65"/>
      <c r="AG287" s="65"/>
      <c r="AH287" s="65"/>
      <c r="AI287" s="65"/>
      <c r="AJ287" s="65"/>
      <c r="AK287" s="66"/>
      <c r="AL287" s="67" t="s">
        <v>14</v>
      </c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174">
        <f t="shared" si="5"/>
        <v>0</v>
      </c>
      <c r="BB287" s="174"/>
      <c r="BC287" s="174"/>
      <c r="BD287" s="174"/>
      <c r="BE287" s="174"/>
      <c r="BF287" s="174"/>
      <c r="BG287" s="174"/>
      <c r="BH287" s="174"/>
      <c r="BI287" s="174"/>
      <c r="BJ287" s="174"/>
      <c r="BK287" s="174"/>
      <c r="BL287" s="174"/>
      <c r="BM287" s="174"/>
      <c r="BN287" s="174"/>
      <c r="BO287" s="174"/>
      <c r="BP287" s="174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186"/>
      <c r="CH287" s="186"/>
      <c r="CI287" s="186"/>
      <c r="CJ287" s="186"/>
      <c r="CK287" s="186"/>
      <c r="CL287" s="186"/>
      <c r="CM287" s="186"/>
      <c r="CN287" s="186"/>
      <c r="CO287" s="186"/>
      <c r="CP287" s="186"/>
      <c r="CQ287" s="186"/>
      <c r="CR287" s="186"/>
      <c r="CS287" s="186"/>
      <c r="CT287" s="186"/>
      <c r="CU287" s="186"/>
      <c r="CV287" s="186"/>
      <c r="CW287" s="186"/>
      <c r="CX287" s="186"/>
      <c r="CY287" s="186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</row>
    <row r="288" spans="1:167" s="33" customFormat="1" ht="30" customHeight="1">
      <c r="A288" s="50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  <c r="EQ288" s="53"/>
      <c r="ER288" s="53"/>
      <c r="ES288" s="53"/>
      <c r="ET288" s="53"/>
      <c r="EU288" s="53"/>
      <c r="EV288" s="53"/>
      <c r="EW288" s="53"/>
      <c r="EX288" s="53"/>
      <c r="EY288" s="53"/>
      <c r="EZ288" s="53"/>
      <c r="FA288" s="53"/>
      <c r="FB288" s="53"/>
      <c r="FC288" s="53"/>
      <c r="FD288" s="53"/>
      <c r="FE288" s="53"/>
      <c r="FF288" s="53"/>
      <c r="FG288" s="53"/>
      <c r="FH288" s="53"/>
      <c r="FI288" s="53"/>
      <c r="FJ288" s="53"/>
      <c r="FK288" s="53"/>
    </row>
    <row r="289" spans="1:168" s="33" customFormat="1" ht="30" customHeight="1">
      <c r="A289" s="276" t="s">
        <v>273</v>
      </c>
      <c r="B289" s="276"/>
      <c r="C289" s="276"/>
      <c r="D289" s="276"/>
      <c r="E289" s="276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276"/>
      <c r="Z289" s="276"/>
      <c r="AA289" s="276"/>
      <c r="AB289" s="276"/>
      <c r="AC289" s="276"/>
      <c r="AD289" s="276"/>
      <c r="AE289" s="276"/>
      <c r="AF289" s="276"/>
      <c r="AG289" s="276"/>
      <c r="AH289" s="276"/>
      <c r="AI289" s="276"/>
      <c r="AJ289" s="276"/>
      <c r="AK289" s="276"/>
      <c r="AL289" s="276"/>
      <c r="AM289" s="276"/>
      <c r="AN289" s="276"/>
      <c r="AO289" s="276"/>
      <c r="AP289" s="276"/>
      <c r="AQ289" s="276"/>
      <c r="AR289" s="276"/>
      <c r="AS289" s="276"/>
      <c r="AT289" s="276"/>
      <c r="AU289" s="276"/>
      <c r="AV289" s="276"/>
      <c r="AW289" s="276"/>
      <c r="AX289" s="276"/>
      <c r="AY289" s="276"/>
      <c r="AZ289" s="276"/>
      <c r="BA289" s="276"/>
      <c r="BB289" s="276"/>
      <c r="BC289" s="276"/>
      <c r="BD289" s="276"/>
      <c r="BE289" s="276"/>
      <c r="BF289" s="276"/>
      <c r="BG289" s="276"/>
      <c r="BH289" s="276"/>
      <c r="BI289" s="276"/>
      <c r="BJ289" s="276"/>
      <c r="BK289" s="276"/>
      <c r="BL289" s="276"/>
      <c r="BM289" s="276"/>
      <c r="BN289" s="276"/>
      <c r="BO289" s="276"/>
      <c r="BP289" s="276"/>
      <c r="BQ289" s="276"/>
      <c r="BR289" s="276"/>
      <c r="BS289" s="276"/>
      <c r="BT289" s="276"/>
      <c r="BU289" s="276"/>
      <c r="BV289" s="276"/>
      <c r="BW289" s="276"/>
      <c r="BX289" s="276"/>
      <c r="BY289" s="276"/>
      <c r="BZ289" s="276"/>
      <c r="CA289" s="276"/>
      <c r="CB289" s="276"/>
      <c r="CC289" s="276"/>
      <c r="CD289" s="276"/>
      <c r="CE289" s="276"/>
      <c r="CF289" s="276"/>
      <c r="CG289" s="276"/>
      <c r="CH289" s="276"/>
      <c r="CI289" s="276"/>
      <c r="CJ289" s="276"/>
      <c r="CK289" s="276"/>
      <c r="CL289" s="276"/>
      <c r="CM289" s="276"/>
      <c r="CN289" s="276"/>
      <c r="CO289" s="276"/>
      <c r="CP289" s="276"/>
      <c r="CQ289" s="276"/>
      <c r="CR289" s="276"/>
      <c r="CS289" s="276"/>
      <c r="CT289" s="276"/>
      <c r="CU289" s="276"/>
      <c r="CV289" s="276"/>
      <c r="CW289" s="276"/>
      <c r="CX289" s="276"/>
      <c r="CY289" s="276"/>
      <c r="CZ289" s="276"/>
      <c r="DA289" s="276"/>
      <c r="DB289" s="276"/>
      <c r="DC289" s="276"/>
      <c r="DD289" s="276"/>
      <c r="DE289" s="276"/>
      <c r="DF289" s="276"/>
      <c r="DG289" s="276"/>
      <c r="DH289" s="276"/>
      <c r="DI289" s="276"/>
      <c r="DJ289" s="276"/>
      <c r="DK289" s="276"/>
      <c r="DL289" s="276"/>
      <c r="DM289" s="276"/>
      <c r="DN289" s="276"/>
      <c r="DO289" s="276"/>
      <c r="DP289" s="276"/>
      <c r="DQ289" s="276"/>
      <c r="DR289" s="276"/>
      <c r="DS289" s="276"/>
      <c r="DT289" s="276"/>
      <c r="DU289" s="276"/>
      <c r="DV289" s="276"/>
      <c r="DW289" s="276"/>
      <c r="DX289" s="276"/>
      <c r="DY289" s="276"/>
      <c r="DZ289" s="276"/>
      <c r="EA289" s="276"/>
      <c r="EB289" s="276"/>
      <c r="EC289" s="276"/>
      <c r="ED289" s="276"/>
      <c r="EE289" s="276"/>
      <c r="EF289" s="276"/>
      <c r="EG289" s="276"/>
      <c r="EH289" s="276"/>
      <c r="EI289" s="276"/>
      <c r="EJ289" s="276"/>
      <c r="EK289" s="276"/>
      <c r="EL289" s="276"/>
      <c r="EM289" s="276"/>
      <c r="EN289" s="276"/>
      <c r="EO289" s="276"/>
      <c r="EP289" s="276"/>
      <c r="EQ289" s="276"/>
      <c r="ER289" s="276"/>
      <c r="ES289" s="276"/>
      <c r="ET289" s="276"/>
      <c r="EU289" s="276"/>
      <c r="EV289" s="276"/>
      <c r="EW289" s="276"/>
      <c r="EX289" s="276"/>
      <c r="EY289" s="276"/>
      <c r="EZ289" s="276"/>
      <c r="FA289" s="276"/>
      <c r="FB289" s="276"/>
      <c r="FC289" s="276"/>
      <c r="FD289" s="276"/>
      <c r="FE289" s="276"/>
      <c r="FF289" s="276"/>
      <c r="FG289" s="276"/>
      <c r="FH289" s="276"/>
      <c r="FI289" s="276"/>
      <c r="FJ289" s="276"/>
      <c r="FK289" s="276"/>
      <c r="FL289" s="276"/>
    </row>
    <row r="290" spans="1:167" s="33" customFormat="1" ht="30" customHeight="1">
      <c r="A290" s="132" t="s">
        <v>108</v>
      </c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4"/>
      <c r="AC290" s="132" t="s">
        <v>101</v>
      </c>
      <c r="AD290" s="133"/>
      <c r="AE290" s="133"/>
      <c r="AF290" s="133"/>
      <c r="AG290" s="133"/>
      <c r="AH290" s="133"/>
      <c r="AI290" s="133"/>
      <c r="AJ290" s="133"/>
      <c r="AK290" s="134"/>
      <c r="AL290" s="132" t="s">
        <v>111</v>
      </c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4"/>
      <c r="BA290" s="141" t="s">
        <v>103</v>
      </c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42"/>
      <c r="DE290" s="142"/>
      <c r="DF290" s="142"/>
      <c r="DG290" s="142"/>
      <c r="DH290" s="142"/>
      <c r="DI290" s="142"/>
      <c r="DJ290" s="142"/>
      <c r="DK290" s="142"/>
      <c r="DL290" s="142"/>
      <c r="DM290" s="142"/>
      <c r="DN290" s="142"/>
      <c r="DO290" s="142"/>
      <c r="DP290" s="142"/>
      <c r="DQ290" s="142"/>
      <c r="DR290" s="142"/>
      <c r="DS290" s="142"/>
      <c r="DT290" s="142"/>
      <c r="DU290" s="142"/>
      <c r="DV290" s="142"/>
      <c r="DW290" s="142"/>
      <c r="DX290" s="142"/>
      <c r="DY290" s="142"/>
      <c r="DZ290" s="142"/>
      <c r="EA290" s="142"/>
      <c r="EB290" s="142"/>
      <c r="EC290" s="142"/>
      <c r="ED290" s="142"/>
      <c r="EE290" s="142"/>
      <c r="EF290" s="142"/>
      <c r="EG290" s="142"/>
      <c r="EH290" s="142"/>
      <c r="EI290" s="142"/>
      <c r="EJ290" s="142"/>
      <c r="EK290" s="142"/>
      <c r="EL290" s="142"/>
      <c r="EM290" s="142"/>
      <c r="EN290" s="142"/>
      <c r="EO290" s="142"/>
      <c r="EP290" s="142"/>
      <c r="EQ290" s="142"/>
      <c r="ER290" s="142"/>
      <c r="ES290" s="142"/>
      <c r="ET290" s="142"/>
      <c r="EU290" s="142"/>
      <c r="EV290" s="142"/>
      <c r="EW290" s="142"/>
      <c r="EX290" s="142"/>
      <c r="EY290" s="142"/>
      <c r="EZ290" s="142"/>
      <c r="FA290" s="142"/>
      <c r="FB290" s="142"/>
      <c r="FC290" s="142"/>
      <c r="FD290" s="142"/>
      <c r="FE290" s="142"/>
      <c r="FF290" s="142"/>
      <c r="FG290" s="142"/>
      <c r="FH290" s="142"/>
      <c r="FI290" s="142"/>
      <c r="FJ290" s="142"/>
      <c r="FK290" s="143"/>
    </row>
    <row r="291" spans="1:167" s="33" customFormat="1" ht="30" customHeight="1">
      <c r="A291" s="135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7"/>
      <c r="AC291" s="135"/>
      <c r="AD291" s="136"/>
      <c r="AE291" s="136"/>
      <c r="AF291" s="136"/>
      <c r="AG291" s="136"/>
      <c r="AH291" s="136"/>
      <c r="AI291" s="136"/>
      <c r="AJ291" s="136"/>
      <c r="AK291" s="137"/>
      <c r="AL291" s="135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7"/>
      <c r="BA291" s="132" t="s">
        <v>102</v>
      </c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4"/>
      <c r="BQ291" s="141" t="s">
        <v>5</v>
      </c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42"/>
      <c r="DE291" s="142"/>
      <c r="DF291" s="142"/>
      <c r="DG291" s="142"/>
      <c r="DH291" s="142"/>
      <c r="DI291" s="142"/>
      <c r="DJ291" s="142"/>
      <c r="DK291" s="142"/>
      <c r="DL291" s="142"/>
      <c r="DM291" s="142"/>
      <c r="DN291" s="142"/>
      <c r="DO291" s="142"/>
      <c r="DP291" s="142"/>
      <c r="DQ291" s="142"/>
      <c r="DR291" s="142"/>
      <c r="DS291" s="142"/>
      <c r="DT291" s="142"/>
      <c r="DU291" s="142"/>
      <c r="DV291" s="142"/>
      <c r="DW291" s="142"/>
      <c r="DX291" s="142"/>
      <c r="DY291" s="142"/>
      <c r="DZ291" s="142"/>
      <c r="EA291" s="142"/>
      <c r="EB291" s="142"/>
      <c r="EC291" s="142"/>
      <c r="ED291" s="142"/>
      <c r="EE291" s="142"/>
      <c r="EF291" s="142"/>
      <c r="EG291" s="142"/>
      <c r="EH291" s="142"/>
      <c r="EI291" s="142"/>
      <c r="EJ291" s="142"/>
      <c r="EK291" s="142"/>
      <c r="EL291" s="142"/>
      <c r="EM291" s="142"/>
      <c r="EN291" s="142"/>
      <c r="EO291" s="142"/>
      <c r="EP291" s="142"/>
      <c r="EQ291" s="142"/>
      <c r="ER291" s="142"/>
      <c r="ES291" s="142"/>
      <c r="ET291" s="142"/>
      <c r="EU291" s="142"/>
      <c r="EV291" s="142"/>
      <c r="EW291" s="142"/>
      <c r="EX291" s="142"/>
      <c r="EY291" s="142"/>
      <c r="EZ291" s="142"/>
      <c r="FA291" s="142"/>
      <c r="FB291" s="142"/>
      <c r="FC291" s="142"/>
      <c r="FD291" s="142"/>
      <c r="FE291" s="142"/>
      <c r="FF291" s="142"/>
      <c r="FG291" s="142"/>
      <c r="FH291" s="142"/>
      <c r="FI291" s="142"/>
      <c r="FJ291" s="142"/>
      <c r="FK291" s="143"/>
    </row>
    <row r="292" spans="1:167" s="33" customFormat="1" ht="30" customHeight="1">
      <c r="A292" s="135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7"/>
      <c r="AC292" s="135"/>
      <c r="AD292" s="136"/>
      <c r="AE292" s="136"/>
      <c r="AF292" s="136"/>
      <c r="AG292" s="136"/>
      <c r="AH292" s="136"/>
      <c r="AI292" s="136"/>
      <c r="AJ292" s="136"/>
      <c r="AK292" s="137"/>
      <c r="AL292" s="135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7"/>
      <c r="BA292" s="135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7"/>
      <c r="BQ292" s="132" t="s">
        <v>110</v>
      </c>
      <c r="BR292" s="133"/>
      <c r="BS292" s="133"/>
      <c r="BT292" s="133"/>
      <c r="BU292" s="133"/>
      <c r="BV292" s="133"/>
      <c r="BW292" s="133"/>
      <c r="BX292" s="133"/>
      <c r="BY292" s="133"/>
      <c r="BZ292" s="133"/>
      <c r="CA292" s="133"/>
      <c r="CB292" s="133"/>
      <c r="CC292" s="133"/>
      <c r="CD292" s="133"/>
      <c r="CE292" s="133"/>
      <c r="CF292" s="134"/>
      <c r="CG292" s="132" t="s">
        <v>109</v>
      </c>
      <c r="CH292" s="133"/>
      <c r="CI292" s="133"/>
      <c r="CJ292" s="133"/>
      <c r="CK292" s="133"/>
      <c r="CL292" s="133"/>
      <c r="CM292" s="133"/>
      <c r="CN292" s="133"/>
      <c r="CO292" s="133"/>
      <c r="CP292" s="133"/>
      <c r="CQ292" s="133"/>
      <c r="CR292" s="133"/>
      <c r="CS292" s="133"/>
      <c r="CT292" s="133"/>
      <c r="CU292" s="133"/>
      <c r="CV292" s="133"/>
      <c r="CW292" s="133"/>
      <c r="CX292" s="133"/>
      <c r="CY292" s="134"/>
      <c r="CZ292" s="132" t="s">
        <v>104</v>
      </c>
      <c r="DA292" s="133"/>
      <c r="DB292" s="133"/>
      <c r="DC292" s="133"/>
      <c r="DD292" s="133"/>
      <c r="DE292" s="133"/>
      <c r="DF292" s="133"/>
      <c r="DG292" s="133"/>
      <c r="DH292" s="133"/>
      <c r="DI292" s="133"/>
      <c r="DJ292" s="133"/>
      <c r="DK292" s="133"/>
      <c r="DL292" s="133"/>
      <c r="DM292" s="133"/>
      <c r="DN292" s="133"/>
      <c r="DO292" s="134"/>
      <c r="DP292" s="132" t="s">
        <v>105</v>
      </c>
      <c r="DQ292" s="133"/>
      <c r="DR292" s="133"/>
      <c r="DS292" s="133"/>
      <c r="DT292" s="133"/>
      <c r="DU292" s="133"/>
      <c r="DV292" s="133"/>
      <c r="DW292" s="133"/>
      <c r="DX292" s="133"/>
      <c r="DY292" s="133"/>
      <c r="DZ292" s="133"/>
      <c r="EA292" s="133"/>
      <c r="EB292" s="133"/>
      <c r="EC292" s="133"/>
      <c r="ED292" s="133"/>
      <c r="EE292" s="134"/>
      <c r="EF292" s="141" t="s">
        <v>106</v>
      </c>
      <c r="EG292" s="142"/>
      <c r="EH292" s="142"/>
      <c r="EI292" s="142"/>
      <c r="EJ292" s="142"/>
      <c r="EK292" s="142"/>
      <c r="EL292" s="142"/>
      <c r="EM292" s="142"/>
      <c r="EN292" s="142"/>
      <c r="EO292" s="142"/>
      <c r="EP292" s="142"/>
      <c r="EQ292" s="142"/>
      <c r="ER292" s="142"/>
      <c r="ES292" s="142"/>
      <c r="ET292" s="142"/>
      <c r="EU292" s="142"/>
      <c r="EV292" s="142"/>
      <c r="EW292" s="142"/>
      <c r="EX292" s="142"/>
      <c r="EY292" s="142"/>
      <c r="EZ292" s="142"/>
      <c r="FA292" s="142"/>
      <c r="FB292" s="142"/>
      <c r="FC292" s="142"/>
      <c r="FD292" s="142"/>
      <c r="FE292" s="142"/>
      <c r="FF292" s="142"/>
      <c r="FG292" s="142"/>
      <c r="FH292" s="142"/>
      <c r="FI292" s="142"/>
      <c r="FJ292" s="142"/>
      <c r="FK292" s="143"/>
    </row>
    <row r="293" spans="1:167" s="33" customFormat="1" ht="30" customHeight="1">
      <c r="A293" s="138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40"/>
      <c r="AC293" s="138"/>
      <c r="AD293" s="139"/>
      <c r="AE293" s="139"/>
      <c r="AF293" s="139"/>
      <c r="AG293" s="139"/>
      <c r="AH293" s="139"/>
      <c r="AI293" s="139"/>
      <c r="AJ293" s="139"/>
      <c r="AK293" s="140"/>
      <c r="AL293" s="138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40"/>
      <c r="BA293" s="138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40"/>
      <c r="BQ293" s="138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40"/>
      <c r="CG293" s="138"/>
      <c r="CH293" s="139"/>
      <c r="CI293" s="139"/>
      <c r="CJ293" s="139"/>
      <c r="CK293" s="139"/>
      <c r="CL293" s="139"/>
      <c r="CM293" s="139"/>
      <c r="CN293" s="139"/>
      <c r="CO293" s="139"/>
      <c r="CP293" s="139"/>
      <c r="CQ293" s="139"/>
      <c r="CR293" s="139"/>
      <c r="CS293" s="139"/>
      <c r="CT293" s="139"/>
      <c r="CU293" s="139"/>
      <c r="CV293" s="139"/>
      <c r="CW293" s="139"/>
      <c r="CX293" s="139"/>
      <c r="CY293" s="140"/>
      <c r="CZ293" s="138"/>
      <c r="DA293" s="139"/>
      <c r="DB293" s="139"/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39"/>
      <c r="DO293" s="140"/>
      <c r="DP293" s="138"/>
      <c r="DQ293" s="139"/>
      <c r="DR293" s="139"/>
      <c r="DS293" s="139"/>
      <c r="DT293" s="139"/>
      <c r="DU293" s="139"/>
      <c r="DV293" s="139"/>
      <c r="DW293" s="139"/>
      <c r="DX293" s="139"/>
      <c r="DY293" s="139"/>
      <c r="DZ293" s="139"/>
      <c r="EA293" s="139"/>
      <c r="EB293" s="139"/>
      <c r="EC293" s="139"/>
      <c r="ED293" s="139"/>
      <c r="EE293" s="140"/>
      <c r="EF293" s="138" t="s">
        <v>102</v>
      </c>
      <c r="EG293" s="139"/>
      <c r="EH293" s="139"/>
      <c r="EI293" s="139"/>
      <c r="EJ293" s="139"/>
      <c r="EK293" s="139"/>
      <c r="EL293" s="139"/>
      <c r="EM293" s="139"/>
      <c r="EN293" s="139"/>
      <c r="EO293" s="139"/>
      <c r="EP293" s="139"/>
      <c r="EQ293" s="139"/>
      <c r="ER293" s="139"/>
      <c r="ES293" s="139"/>
      <c r="ET293" s="139"/>
      <c r="EU293" s="140"/>
      <c r="EV293" s="138" t="s">
        <v>107</v>
      </c>
      <c r="EW293" s="139"/>
      <c r="EX293" s="139"/>
      <c r="EY293" s="139"/>
      <c r="EZ293" s="139"/>
      <c r="FA293" s="139"/>
      <c r="FB293" s="139"/>
      <c r="FC293" s="139"/>
      <c r="FD293" s="139"/>
      <c r="FE293" s="139"/>
      <c r="FF293" s="139"/>
      <c r="FG293" s="139"/>
      <c r="FH293" s="139"/>
      <c r="FI293" s="139"/>
      <c r="FJ293" s="139"/>
      <c r="FK293" s="140"/>
    </row>
    <row r="294" spans="1:167" s="33" customFormat="1" ht="30" customHeight="1">
      <c r="A294" s="148">
        <v>1</v>
      </c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50"/>
      <c r="AC294" s="64" t="s">
        <v>113</v>
      </c>
      <c r="AD294" s="65"/>
      <c r="AE294" s="65"/>
      <c r="AF294" s="65"/>
      <c r="AG294" s="65"/>
      <c r="AH294" s="65"/>
      <c r="AI294" s="65"/>
      <c r="AJ294" s="65"/>
      <c r="AK294" s="66"/>
      <c r="AL294" s="64" t="s">
        <v>114</v>
      </c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6"/>
      <c r="BA294" s="148">
        <v>4</v>
      </c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50"/>
      <c r="BQ294" s="148">
        <v>5</v>
      </c>
      <c r="BR294" s="149"/>
      <c r="BS294" s="149"/>
      <c r="BT294" s="149"/>
      <c r="BU294" s="149"/>
      <c r="BV294" s="149"/>
      <c r="BW294" s="149"/>
      <c r="BX294" s="149"/>
      <c r="BY294" s="149"/>
      <c r="BZ294" s="149"/>
      <c r="CA294" s="149"/>
      <c r="CB294" s="149"/>
      <c r="CC294" s="149"/>
      <c r="CD294" s="149"/>
      <c r="CE294" s="149"/>
      <c r="CF294" s="150"/>
      <c r="CG294" s="148">
        <v>6</v>
      </c>
      <c r="CH294" s="149"/>
      <c r="CI294" s="149"/>
      <c r="CJ294" s="149"/>
      <c r="CK294" s="149"/>
      <c r="CL294" s="149"/>
      <c r="CM294" s="149"/>
      <c r="CN294" s="149"/>
      <c r="CO294" s="149"/>
      <c r="CP294" s="149"/>
      <c r="CQ294" s="149"/>
      <c r="CR294" s="149"/>
      <c r="CS294" s="149"/>
      <c r="CT294" s="149"/>
      <c r="CU294" s="149"/>
      <c r="CV294" s="149"/>
      <c r="CW294" s="149"/>
      <c r="CX294" s="149"/>
      <c r="CY294" s="150"/>
      <c r="CZ294" s="148">
        <v>7</v>
      </c>
      <c r="DA294" s="149"/>
      <c r="DB294" s="149"/>
      <c r="DC294" s="149"/>
      <c r="DD294" s="149"/>
      <c r="DE294" s="149"/>
      <c r="DF294" s="149"/>
      <c r="DG294" s="149"/>
      <c r="DH294" s="149"/>
      <c r="DI294" s="149"/>
      <c r="DJ294" s="149"/>
      <c r="DK294" s="149"/>
      <c r="DL294" s="149"/>
      <c r="DM294" s="149"/>
      <c r="DN294" s="149"/>
      <c r="DO294" s="150"/>
      <c r="DP294" s="148">
        <v>8</v>
      </c>
      <c r="DQ294" s="149"/>
      <c r="DR294" s="149"/>
      <c r="DS294" s="149"/>
      <c r="DT294" s="149"/>
      <c r="DU294" s="149"/>
      <c r="DV294" s="149"/>
      <c r="DW294" s="149"/>
      <c r="DX294" s="149"/>
      <c r="DY294" s="149"/>
      <c r="DZ294" s="149"/>
      <c r="EA294" s="149"/>
      <c r="EB294" s="149"/>
      <c r="EC294" s="149"/>
      <c r="ED294" s="149"/>
      <c r="EE294" s="150"/>
      <c r="EF294" s="148">
        <v>9</v>
      </c>
      <c r="EG294" s="149"/>
      <c r="EH294" s="149"/>
      <c r="EI294" s="149"/>
      <c r="EJ294" s="149"/>
      <c r="EK294" s="149"/>
      <c r="EL294" s="149"/>
      <c r="EM294" s="149"/>
      <c r="EN294" s="149"/>
      <c r="EO294" s="149"/>
      <c r="EP294" s="149"/>
      <c r="EQ294" s="149"/>
      <c r="ER294" s="149"/>
      <c r="ES294" s="149"/>
      <c r="ET294" s="149"/>
      <c r="EU294" s="150"/>
      <c r="EV294" s="148">
        <v>10</v>
      </c>
      <c r="EW294" s="149"/>
      <c r="EX294" s="149"/>
      <c r="EY294" s="149"/>
      <c r="EZ294" s="149"/>
      <c r="FA294" s="149"/>
      <c r="FB294" s="149"/>
      <c r="FC294" s="149"/>
      <c r="FD294" s="149"/>
      <c r="FE294" s="149"/>
      <c r="FF294" s="149"/>
      <c r="FG294" s="149"/>
      <c r="FH294" s="149"/>
      <c r="FI294" s="149"/>
      <c r="FJ294" s="149"/>
      <c r="FK294" s="150"/>
    </row>
    <row r="295" spans="1:167" s="33" customFormat="1" ht="30" customHeight="1">
      <c r="A295" s="32"/>
      <c r="B295" s="151" t="s">
        <v>112</v>
      </c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2"/>
      <c r="AC295" s="153" t="s">
        <v>115</v>
      </c>
      <c r="AD295" s="154"/>
      <c r="AE295" s="154"/>
      <c r="AF295" s="154"/>
      <c r="AG295" s="154"/>
      <c r="AH295" s="154"/>
      <c r="AI295" s="154"/>
      <c r="AJ295" s="154"/>
      <c r="AK295" s="155"/>
      <c r="AL295" s="156" t="s">
        <v>14</v>
      </c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47">
        <f>BQ295+CG295+CZ295+DP295+EF295</f>
        <v>7115683.17</v>
      </c>
      <c r="BB295" s="147"/>
      <c r="BC295" s="147"/>
      <c r="BD295" s="147"/>
      <c r="BE295" s="147"/>
      <c r="BF295" s="147"/>
      <c r="BG295" s="147"/>
      <c r="BH295" s="147"/>
      <c r="BI295" s="147"/>
      <c r="BJ295" s="147"/>
      <c r="BK295" s="147"/>
      <c r="BL295" s="147"/>
      <c r="BM295" s="147"/>
      <c r="BN295" s="147"/>
      <c r="BO295" s="147"/>
      <c r="BP295" s="147"/>
      <c r="BQ295" s="144">
        <f>BQ297+BQ299+BQ300+BQ301</f>
        <v>7082406.56</v>
      </c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6"/>
      <c r="CG295" s="147">
        <f>CG305</f>
        <v>33276.61</v>
      </c>
      <c r="CH295" s="147"/>
      <c r="CI295" s="147"/>
      <c r="CJ295" s="147"/>
      <c r="CK295" s="147"/>
      <c r="CL295" s="147"/>
      <c r="CM295" s="147"/>
      <c r="CN295" s="147"/>
      <c r="CO295" s="147"/>
      <c r="CP295" s="147"/>
      <c r="CQ295" s="147"/>
      <c r="CR295" s="147"/>
      <c r="CS295" s="147"/>
      <c r="CT295" s="147"/>
      <c r="CU295" s="147"/>
      <c r="CV295" s="147"/>
      <c r="CW295" s="147"/>
      <c r="CX295" s="147"/>
      <c r="CY295" s="147"/>
      <c r="CZ295" s="144">
        <f>CZ297+CZ305</f>
        <v>0</v>
      </c>
      <c r="DA295" s="145"/>
      <c r="DB295" s="145"/>
      <c r="DC295" s="145"/>
      <c r="DD295" s="145"/>
      <c r="DE295" s="145"/>
      <c r="DF295" s="145"/>
      <c r="DG295" s="145"/>
      <c r="DH295" s="145"/>
      <c r="DI295" s="145"/>
      <c r="DJ295" s="145"/>
      <c r="DK295" s="145"/>
      <c r="DL295" s="145"/>
      <c r="DM295" s="145"/>
      <c r="DN295" s="145"/>
      <c r="DO295" s="146"/>
      <c r="DP295" s="144">
        <f>DP297+DP299+DP300+DP301</f>
        <v>0</v>
      </c>
      <c r="DQ295" s="145"/>
      <c r="DR295" s="145"/>
      <c r="DS295" s="145"/>
      <c r="DT295" s="145"/>
      <c r="DU295" s="145"/>
      <c r="DV295" s="145"/>
      <c r="DW295" s="145"/>
      <c r="DX295" s="145"/>
      <c r="DY295" s="145"/>
      <c r="DZ295" s="145"/>
      <c r="EA295" s="145"/>
      <c r="EB295" s="145"/>
      <c r="EC295" s="145"/>
      <c r="ED295" s="145"/>
      <c r="EE295" s="146"/>
      <c r="EF295" s="144">
        <f>EF297+EF299+EF300+EF301</f>
        <v>0</v>
      </c>
      <c r="EG295" s="145"/>
      <c r="EH295" s="145"/>
      <c r="EI295" s="145"/>
      <c r="EJ295" s="145"/>
      <c r="EK295" s="145"/>
      <c r="EL295" s="145"/>
      <c r="EM295" s="145"/>
      <c r="EN295" s="145"/>
      <c r="EO295" s="145"/>
      <c r="EP295" s="145"/>
      <c r="EQ295" s="145"/>
      <c r="ER295" s="145"/>
      <c r="ES295" s="145"/>
      <c r="ET295" s="145"/>
      <c r="EU295" s="146"/>
      <c r="EV295" s="144"/>
      <c r="EW295" s="145"/>
      <c r="EX295" s="145"/>
      <c r="EY295" s="145"/>
      <c r="EZ295" s="145"/>
      <c r="FA295" s="145"/>
      <c r="FB295" s="145"/>
      <c r="FC295" s="145"/>
      <c r="FD295" s="145"/>
      <c r="FE295" s="145"/>
      <c r="FF295" s="145"/>
      <c r="FG295" s="145"/>
      <c r="FH295" s="145"/>
      <c r="FI295" s="145"/>
      <c r="FJ295" s="145"/>
      <c r="FK295" s="146"/>
    </row>
    <row r="296" spans="1:167" s="33" customFormat="1" ht="30" customHeight="1">
      <c r="A296" s="32"/>
      <c r="B296" s="69" t="s">
        <v>5</v>
      </c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70"/>
      <c r="AC296" s="64"/>
      <c r="AD296" s="65"/>
      <c r="AE296" s="65"/>
      <c r="AF296" s="65"/>
      <c r="AG296" s="65"/>
      <c r="AH296" s="65"/>
      <c r="AI296" s="65"/>
      <c r="AJ296" s="65"/>
      <c r="AK296" s="66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8">
        <f>EF296</f>
        <v>0</v>
      </c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59" t="s">
        <v>14</v>
      </c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 t="s">
        <v>14</v>
      </c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 t="s">
        <v>14</v>
      </c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 t="s">
        <v>14</v>
      </c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 t="s">
        <v>14</v>
      </c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</row>
    <row r="297" spans="1:167" s="33" customFormat="1" ht="30" customHeight="1">
      <c r="A297" s="32"/>
      <c r="B297" s="69" t="s">
        <v>117</v>
      </c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70"/>
      <c r="AC297" s="64" t="s">
        <v>116</v>
      </c>
      <c r="AD297" s="65"/>
      <c r="AE297" s="65"/>
      <c r="AF297" s="65"/>
      <c r="AG297" s="65"/>
      <c r="AH297" s="65"/>
      <c r="AI297" s="65"/>
      <c r="AJ297" s="65"/>
      <c r="AK297" s="66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8">
        <f>BQ297+CG297+CZ297+DP297+EF297</f>
        <v>0</v>
      </c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>
        <f>EF298</f>
        <v>0</v>
      </c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</row>
    <row r="298" spans="1:167" s="33" customFormat="1" ht="69.75" customHeight="1">
      <c r="A298" s="34"/>
      <c r="B298" s="266" t="s">
        <v>224</v>
      </c>
      <c r="C298" s="266"/>
      <c r="D298" s="266"/>
      <c r="E298" s="266"/>
      <c r="F298" s="266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7"/>
      <c r="AC298" s="159"/>
      <c r="AD298" s="160"/>
      <c r="AE298" s="160"/>
      <c r="AF298" s="160"/>
      <c r="AG298" s="160"/>
      <c r="AH298" s="160"/>
      <c r="AI298" s="160"/>
      <c r="AJ298" s="160"/>
      <c r="AK298" s="161"/>
      <c r="AL298" s="67" t="s">
        <v>119</v>
      </c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8">
        <f>DP298+EF298+BQ298</f>
        <v>0</v>
      </c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 t="s">
        <v>14</v>
      </c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 t="s">
        <v>14</v>
      </c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162">
        <v>0</v>
      </c>
      <c r="EG298" s="162"/>
      <c r="EH298" s="162"/>
      <c r="EI298" s="162"/>
      <c r="EJ298" s="162"/>
      <c r="EK298" s="162"/>
      <c r="EL298" s="162"/>
      <c r="EM298" s="162"/>
      <c r="EN298" s="162"/>
      <c r="EO298" s="162"/>
      <c r="EP298" s="162"/>
      <c r="EQ298" s="162"/>
      <c r="ER298" s="162"/>
      <c r="ES298" s="162"/>
      <c r="ET298" s="162"/>
      <c r="EU298" s="162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</row>
    <row r="299" spans="1:167" s="33" customFormat="1" ht="69.75" customHeight="1">
      <c r="A299" s="34"/>
      <c r="B299" s="266" t="s">
        <v>118</v>
      </c>
      <c r="C299" s="266"/>
      <c r="D299" s="266"/>
      <c r="E299" s="266"/>
      <c r="F299" s="266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7"/>
      <c r="AC299" s="159" t="s">
        <v>119</v>
      </c>
      <c r="AD299" s="160"/>
      <c r="AE299" s="160"/>
      <c r="AF299" s="160"/>
      <c r="AG299" s="160"/>
      <c r="AH299" s="160"/>
      <c r="AI299" s="160"/>
      <c r="AJ299" s="160"/>
      <c r="AK299" s="161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8">
        <f>DP299+EF299+BQ299</f>
        <v>0</v>
      </c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 t="s">
        <v>14</v>
      </c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 t="s">
        <v>14</v>
      </c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</row>
    <row r="300" spans="1:167" s="33" customFormat="1" ht="69.75" customHeight="1">
      <c r="A300" s="34"/>
      <c r="B300" s="266" t="s">
        <v>224</v>
      </c>
      <c r="C300" s="266"/>
      <c r="D300" s="266"/>
      <c r="E300" s="266"/>
      <c r="F300" s="266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7"/>
      <c r="AC300" s="159"/>
      <c r="AD300" s="160"/>
      <c r="AE300" s="160"/>
      <c r="AF300" s="160"/>
      <c r="AG300" s="160"/>
      <c r="AH300" s="160"/>
      <c r="AI300" s="160"/>
      <c r="AJ300" s="160"/>
      <c r="AK300" s="161"/>
      <c r="AL300" s="67" t="s">
        <v>121</v>
      </c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8">
        <f>DP300+EF300+BQ300</f>
        <v>7082406.56</v>
      </c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162">
        <v>7082406.56</v>
      </c>
      <c r="BR300" s="162"/>
      <c r="BS300" s="162"/>
      <c r="BT300" s="162"/>
      <c r="BU300" s="162"/>
      <c r="BV300" s="162"/>
      <c r="BW300" s="162"/>
      <c r="BX300" s="162"/>
      <c r="BY300" s="162"/>
      <c r="BZ300" s="162"/>
      <c r="CA300" s="162"/>
      <c r="CB300" s="162"/>
      <c r="CC300" s="162"/>
      <c r="CD300" s="162"/>
      <c r="CE300" s="162"/>
      <c r="CF300" s="162"/>
      <c r="CG300" s="59" t="s">
        <v>14</v>
      </c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 t="s">
        <v>14</v>
      </c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162">
        <v>0</v>
      </c>
      <c r="EG300" s="162"/>
      <c r="EH300" s="162"/>
      <c r="EI300" s="162"/>
      <c r="EJ300" s="162"/>
      <c r="EK300" s="162"/>
      <c r="EL300" s="162"/>
      <c r="EM300" s="162"/>
      <c r="EN300" s="162"/>
      <c r="EO300" s="162"/>
      <c r="EP300" s="162"/>
      <c r="EQ300" s="162"/>
      <c r="ER300" s="162"/>
      <c r="ES300" s="162"/>
      <c r="ET300" s="162"/>
      <c r="EU300" s="162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</row>
    <row r="301" spans="1:167" s="33" customFormat="1" ht="69.75" customHeight="1">
      <c r="A301" s="34"/>
      <c r="B301" s="266" t="s">
        <v>120</v>
      </c>
      <c r="C301" s="266"/>
      <c r="D301" s="266"/>
      <c r="E301" s="266"/>
      <c r="F301" s="266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6"/>
      <c r="Z301" s="266"/>
      <c r="AA301" s="266"/>
      <c r="AB301" s="267"/>
      <c r="AC301" s="159"/>
      <c r="AD301" s="160"/>
      <c r="AE301" s="160"/>
      <c r="AF301" s="160"/>
      <c r="AG301" s="160"/>
      <c r="AH301" s="160"/>
      <c r="AI301" s="160"/>
      <c r="AJ301" s="160"/>
      <c r="AK301" s="161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8">
        <f>DP301+EF301+BQ301</f>
        <v>0</v>
      </c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 t="s">
        <v>14</v>
      </c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 t="s">
        <v>14</v>
      </c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</row>
    <row r="302" spans="1:167" s="33" customFormat="1" ht="69.75" customHeight="1">
      <c r="A302" s="34"/>
      <c r="B302" s="266"/>
      <c r="C302" s="266"/>
      <c r="D302" s="266"/>
      <c r="E302" s="266"/>
      <c r="F302" s="266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7"/>
      <c r="AC302" s="159"/>
      <c r="AD302" s="160"/>
      <c r="AE302" s="160"/>
      <c r="AF302" s="160"/>
      <c r="AG302" s="160"/>
      <c r="AH302" s="160"/>
      <c r="AI302" s="160"/>
      <c r="AJ302" s="160"/>
      <c r="AK302" s="161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 t="s">
        <v>14</v>
      </c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 t="s">
        <v>14</v>
      </c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  <c r="FE302" s="59"/>
      <c r="FF302" s="59"/>
      <c r="FG302" s="59"/>
      <c r="FH302" s="59"/>
      <c r="FI302" s="59"/>
      <c r="FJ302" s="59"/>
      <c r="FK302" s="59"/>
    </row>
    <row r="303" spans="1:167" s="33" customFormat="1" ht="69.75" customHeight="1">
      <c r="A303" s="32"/>
      <c r="B303" s="268" t="s">
        <v>124</v>
      </c>
      <c r="C303" s="268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  <c r="AA303" s="268"/>
      <c r="AB303" s="269"/>
      <c r="AC303" s="166" t="s">
        <v>121</v>
      </c>
      <c r="AD303" s="167"/>
      <c r="AE303" s="167"/>
      <c r="AF303" s="167"/>
      <c r="AG303" s="167"/>
      <c r="AH303" s="167"/>
      <c r="AI303" s="167"/>
      <c r="AJ303" s="167"/>
      <c r="AK303" s="168"/>
      <c r="AL303" s="169" t="s">
        <v>128</v>
      </c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47">
        <f>EF303</f>
        <v>0</v>
      </c>
      <c r="BB303" s="147"/>
      <c r="BC303" s="147"/>
      <c r="BD303" s="147"/>
      <c r="BE303" s="147"/>
      <c r="BF303" s="147"/>
      <c r="BG303" s="147"/>
      <c r="BH303" s="147"/>
      <c r="BI303" s="147"/>
      <c r="BJ303" s="147"/>
      <c r="BK303" s="147"/>
      <c r="BL303" s="147"/>
      <c r="BM303" s="147"/>
      <c r="BN303" s="147"/>
      <c r="BO303" s="147"/>
      <c r="BP303" s="147"/>
      <c r="BQ303" s="165" t="s">
        <v>14</v>
      </c>
      <c r="BR303" s="165"/>
      <c r="BS303" s="165"/>
      <c r="BT303" s="165"/>
      <c r="BU303" s="165"/>
      <c r="BV303" s="165"/>
      <c r="BW303" s="165"/>
      <c r="BX303" s="165"/>
      <c r="BY303" s="165"/>
      <c r="BZ303" s="165"/>
      <c r="CA303" s="165"/>
      <c r="CB303" s="165"/>
      <c r="CC303" s="165"/>
      <c r="CD303" s="165"/>
      <c r="CE303" s="165"/>
      <c r="CF303" s="165"/>
      <c r="CG303" s="165" t="s">
        <v>14</v>
      </c>
      <c r="CH303" s="165"/>
      <c r="CI303" s="165"/>
      <c r="CJ303" s="165"/>
      <c r="CK303" s="165"/>
      <c r="CL303" s="165"/>
      <c r="CM303" s="165"/>
      <c r="CN303" s="165"/>
      <c r="CO303" s="165"/>
      <c r="CP303" s="165"/>
      <c r="CQ303" s="165"/>
      <c r="CR303" s="165"/>
      <c r="CS303" s="165"/>
      <c r="CT303" s="165"/>
      <c r="CU303" s="165"/>
      <c r="CV303" s="165"/>
      <c r="CW303" s="165"/>
      <c r="CX303" s="165"/>
      <c r="CY303" s="165"/>
      <c r="CZ303" s="165" t="s">
        <v>14</v>
      </c>
      <c r="DA303" s="165"/>
      <c r="DB303" s="165"/>
      <c r="DC303" s="165"/>
      <c r="DD303" s="165"/>
      <c r="DE303" s="165"/>
      <c r="DF303" s="165"/>
      <c r="DG303" s="165"/>
      <c r="DH303" s="165"/>
      <c r="DI303" s="165"/>
      <c r="DJ303" s="165"/>
      <c r="DK303" s="165"/>
      <c r="DL303" s="165"/>
      <c r="DM303" s="165"/>
      <c r="DN303" s="165"/>
      <c r="DO303" s="165"/>
      <c r="DP303" s="165" t="s">
        <v>14</v>
      </c>
      <c r="DQ303" s="165"/>
      <c r="DR303" s="165"/>
      <c r="DS303" s="165"/>
      <c r="DT303" s="165"/>
      <c r="DU303" s="165"/>
      <c r="DV303" s="165"/>
      <c r="DW303" s="165"/>
      <c r="DX303" s="165"/>
      <c r="DY303" s="165"/>
      <c r="DZ303" s="165"/>
      <c r="EA303" s="165"/>
      <c r="EB303" s="165"/>
      <c r="EC303" s="165"/>
      <c r="ED303" s="165"/>
      <c r="EE303" s="165"/>
      <c r="EF303" s="162">
        <v>0</v>
      </c>
      <c r="EG303" s="162"/>
      <c r="EH303" s="162"/>
      <c r="EI303" s="162"/>
      <c r="EJ303" s="162"/>
      <c r="EK303" s="162"/>
      <c r="EL303" s="162"/>
      <c r="EM303" s="162"/>
      <c r="EN303" s="162"/>
      <c r="EO303" s="162"/>
      <c r="EP303" s="162"/>
      <c r="EQ303" s="162"/>
      <c r="ER303" s="162"/>
      <c r="ES303" s="162"/>
      <c r="ET303" s="162"/>
      <c r="EU303" s="162"/>
      <c r="EV303" s="165" t="s">
        <v>14</v>
      </c>
      <c r="EW303" s="165"/>
      <c r="EX303" s="165"/>
      <c r="EY303" s="165"/>
      <c r="EZ303" s="165"/>
      <c r="FA303" s="165"/>
      <c r="FB303" s="165"/>
      <c r="FC303" s="165"/>
      <c r="FD303" s="165"/>
      <c r="FE303" s="165"/>
      <c r="FF303" s="165"/>
      <c r="FG303" s="165"/>
      <c r="FH303" s="165"/>
      <c r="FI303" s="165"/>
      <c r="FJ303" s="165"/>
      <c r="FK303" s="165"/>
    </row>
    <row r="304" spans="1:167" s="33" customFormat="1" ht="69.75" customHeight="1">
      <c r="A304" s="32"/>
      <c r="B304" s="268" t="s">
        <v>123</v>
      </c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9"/>
      <c r="AC304" s="166" t="s">
        <v>122</v>
      </c>
      <c r="AD304" s="167"/>
      <c r="AE304" s="167"/>
      <c r="AF304" s="167"/>
      <c r="AG304" s="167"/>
      <c r="AH304" s="167"/>
      <c r="AI304" s="167"/>
      <c r="AJ304" s="167"/>
      <c r="AK304" s="168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47">
        <f>EF304</f>
        <v>0</v>
      </c>
      <c r="BB304" s="147"/>
      <c r="BC304" s="147"/>
      <c r="BD304" s="147"/>
      <c r="BE304" s="147"/>
      <c r="BF304" s="147"/>
      <c r="BG304" s="147"/>
      <c r="BH304" s="147"/>
      <c r="BI304" s="147"/>
      <c r="BJ304" s="147"/>
      <c r="BK304" s="147"/>
      <c r="BL304" s="147"/>
      <c r="BM304" s="147"/>
      <c r="BN304" s="147"/>
      <c r="BO304" s="147"/>
      <c r="BP304" s="147"/>
      <c r="BQ304" s="165" t="s">
        <v>14</v>
      </c>
      <c r="BR304" s="165"/>
      <c r="BS304" s="165"/>
      <c r="BT304" s="165"/>
      <c r="BU304" s="165"/>
      <c r="BV304" s="165"/>
      <c r="BW304" s="165"/>
      <c r="BX304" s="165"/>
      <c r="BY304" s="165"/>
      <c r="BZ304" s="165"/>
      <c r="CA304" s="165"/>
      <c r="CB304" s="165"/>
      <c r="CC304" s="165"/>
      <c r="CD304" s="165"/>
      <c r="CE304" s="165"/>
      <c r="CF304" s="165"/>
      <c r="CG304" s="165" t="s">
        <v>14</v>
      </c>
      <c r="CH304" s="165"/>
      <c r="CI304" s="165"/>
      <c r="CJ304" s="165"/>
      <c r="CK304" s="165"/>
      <c r="CL304" s="165"/>
      <c r="CM304" s="165"/>
      <c r="CN304" s="165"/>
      <c r="CO304" s="165"/>
      <c r="CP304" s="165"/>
      <c r="CQ304" s="165"/>
      <c r="CR304" s="165"/>
      <c r="CS304" s="165"/>
      <c r="CT304" s="165"/>
      <c r="CU304" s="165"/>
      <c r="CV304" s="165"/>
      <c r="CW304" s="165"/>
      <c r="CX304" s="165"/>
      <c r="CY304" s="165"/>
      <c r="CZ304" s="165" t="s">
        <v>14</v>
      </c>
      <c r="DA304" s="165"/>
      <c r="DB304" s="165"/>
      <c r="DC304" s="165"/>
      <c r="DD304" s="165"/>
      <c r="DE304" s="165"/>
      <c r="DF304" s="165"/>
      <c r="DG304" s="165"/>
      <c r="DH304" s="165"/>
      <c r="DI304" s="165"/>
      <c r="DJ304" s="165"/>
      <c r="DK304" s="165"/>
      <c r="DL304" s="165"/>
      <c r="DM304" s="165"/>
      <c r="DN304" s="165"/>
      <c r="DO304" s="165"/>
      <c r="DP304" s="165" t="s">
        <v>14</v>
      </c>
      <c r="DQ304" s="165"/>
      <c r="DR304" s="165"/>
      <c r="DS304" s="165"/>
      <c r="DT304" s="165"/>
      <c r="DU304" s="165"/>
      <c r="DV304" s="165"/>
      <c r="DW304" s="165"/>
      <c r="DX304" s="165"/>
      <c r="DY304" s="165"/>
      <c r="DZ304" s="165"/>
      <c r="EA304" s="165"/>
      <c r="EB304" s="165"/>
      <c r="EC304" s="165"/>
      <c r="ED304" s="165"/>
      <c r="EE304" s="165"/>
      <c r="EF304" s="165"/>
      <c r="EG304" s="165"/>
      <c r="EH304" s="165"/>
      <c r="EI304" s="165"/>
      <c r="EJ304" s="165"/>
      <c r="EK304" s="165"/>
      <c r="EL304" s="165"/>
      <c r="EM304" s="165"/>
      <c r="EN304" s="165"/>
      <c r="EO304" s="165"/>
      <c r="EP304" s="165"/>
      <c r="EQ304" s="165"/>
      <c r="ER304" s="165"/>
      <c r="ES304" s="165"/>
      <c r="ET304" s="165"/>
      <c r="EU304" s="165"/>
      <c r="EV304" s="165" t="s">
        <v>14</v>
      </c>
      <c r="EW304" s="165"/>
      <c r="EX304" s="165"/>
      <c r="EY304" s="165"/>
      <c r="EZ304" s="165"/>
      <c r="FA304" s="165"/>
      <c r="FB304" s="165"/>
      <c r="FC304" s="165"/>
      <c r="FD304" s="165"/>
      <c r="FE304" s="165"/>
      <c r="FF304" s="165"/>
      <c r="FG304" s="165"/>
      <c r="FH304" s="165"/>
      <c r="FI304" s="165"/>
      <c r="FJ304" s="165"/>
      <c r="FK304" s="165"/>
    </row>
    <row r="305" spans="1:167" s="33" customFormat="1" ht="69.75" customHeight="1">
      <c r="A305" s="32"/>
      <c r="B305" s="268" t="s">
        <v>236</v>
      </c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  <c r="AA305" s="268"/>
      <c r="AB305" s="269"/>
      <c r="AC305" s="166" t="s">
        <v>125</v>
      </c>
      <c r="AD305" s="167"/>
      <c r="AE305" s="167"/>
      <c r="AF305" s="167"/>
      <c r="AG305" s="167"/>
      <c r="AH305" s="167"/>
      <c r="AI305" s="167"/>
      <c r="AJ305" s="167"/>
      <c r="AK305" s="168"/>
      <c r="AL305" s="169" t="s">
        <v>128</v>
      </c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47">
        <f>CG305</f>
        <v>33276.61</v>
      </c>
      <c r="BB305" s="147"/>
      <c r="BC305" s="147"/>
      <c r="BD305" s="147"/>
      <c r="BE305" s="147"/>
      <c r="BF305" s="147"/>
      <c r="BG305" s="147"/>
      <c r="BH305" s="147"/>
      <c r="BI305" s="147"/>
      <c r="BJ305" s="147"/>
      <c r="BK305" s="147"/>
      <c r="BL305" s="147"/>
      <c r="BM305" s="147"/>
      <c r="BN305" s="147"/>
      <c r="BO305" s="147"/>
      <c r="BP305" s="147"/>
      <c r="BQ305" s="165" t="s">
        <v>14</v>
      </c>
      <c r="BR305" s="165"/>
      <c r="BS305" s="165"/>
      <c r="BT305" s="165"/>
      <c r="BU305" s="165"/>
      <c r="BV305" s="165"/>
      <c r="BW305" s="165"/>
      <c r="BX305" s="165"/>
      <c r="BY305" s="165"/>
      <c r="BZ305" s="165"/>
      <c r="CA305" s="165"/>
      <c r="CB305" s="165"/>
      <c r="CC305" s="165"/>
      <c r="CD305" s="165"/>
      <c r="CE305" s="165"/>
      <c r="CF305" s="165"/>
      <c r="CG305" s="165">
        <f>CG306+CG307+CG308+CG309+CG310+CG311+CG312+CG313+CG314+CG315+CG318+CG319+CG317+CG316</f>
        <v>33276.61</v>
      </c>
      <c r="CH305" s="165"/>
      <c r="CI305" s="165"/>
      <c r="CJ305" s="165"/>
      <c r="CK305" s="165"/>
      <c r="CL305" s="165"/>
      <c r="CM305" s="165"/>
      <c r="CN305" s="165"/>
      <c r="CO305" s="165"/>
      <c r="CP305" s="165"/>
      <c r="CQ305" s="165"/>
      <c r="CR305" s="165"/>
      <c r="CS305" s="165"/>
      <c r="CT305" s="165"/>
      <c r="CU305" s="165"/>
      <c r="CV305" s="165"/>
      <c r="CW305" s="165"/>
      <c r="CX305" s="165"/>
      <c r="CY305" s="165"/>
      <c r="CZ305" s="165">
        <f>CZ306+CZ307+CZ309+CZ310+CZ311+CZ312+CZ313+CZ314</f>
        <v>0</v>
      </c>
      <c r="DA305" s="165"/>
      <c r="DB305" s="165"/>
      <c r="DC305" s="165"/>
      <c r="DD305" s="165"/>
      <c r="DE305" s="165"/>
      <c r="DF305" s="165"/>
      <c r="DG305" s="165"/>
      <c r="DH305" s="165"/>
      <c r="DI305" s="165"/>
      <c r="DJ305" s="165"/>
      <c r="DK305" s="165"/>
      <c r="DL305" s="165"/>
      <c r="DM305" s="165"/>
      <c r="DN305" s="165"/>
      <c r="DO305" s="165"/>
      <c r="DP305" s="165" t="s">
        <v>14</v>
      </c>
      <c r="DQ305" s="165"/>
      <c r="DR305" s="165"/>
      <c r="DS305" s="165"/>
      <c r="DT305" s="165"/>
      <c r="DU305" s="165"/>
      <c r="DV305" s="165"/>
      <c r="DW305" s="165"/>
      <c r="DX305" s="165"/>
      <c r="DY305" s="165"/>
      <c r="DZ305" s="165"/>
      <c r="EA305" s="165"/>
      <c r="EB305" s="165"/>
      <c r="EC305" s="165"/>
      <c r="ED305" s="165"/>
      <c r="EE305" s="165"/>
      <c r="EF305" s="165" t="s">
        <v>14</v>
      </c>
      <c r="EG305" s="165"/>
      <c r="EH305" s="165"/>
      <c r="EI305" s="165"/>
      <c r="EJ305" s="165"/>
      <c r="EK305" s="165"/>
      <c r="EL305" s="165"/>
      <c r="EM305" s="165"/>
      <c r="EN305" s="165"/>
      <c r="EO305" s="165"/>
      <c r="EP305" s="165"/>
      <c r="EQ305" s="165"/>
      <c r="ER305" s="165"/>
      <c r="ES305" s="165"/>
      <c r="ET305" s="165"/>
      <c r="EU305" s="165"/>
      <c r="EV305" s="165" t="s">
        <v>14</v>
      </c>
      <c r="EW305" s="165"/>
      <c r="EX305" s="165"/>
      <c r="EY305" s="165"/>
      <c r="EZ305" s="165"/>
      <c r="FA305" s="165"/>
      <c r="FB305" s="165"/>
      <c r="FC305" s="165"/>
      <c r="FD305" s="165"/>
      <c r="FE305" s="165"/>
      <c r="FF305" s="165"/>
      <c r="FG305" s="165"/>
      <c r="FH305" s="165"/>
      <c r="FI305" s="165"/>
      <c r="FJ305" s="165"/>
      <c r="FK305" s="165"/>
    </row>
    <row r="306" spans="1:167" s="33" customFormat="1" ht="81.75" customHeight="1">
      <c r="A306" s="32"/>
      <c r="B306" s="264" t="s">
        <v>238</v>
      </c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V306" s="264"/>
      <c r="W306" s="264"/>
      <c r="X306" s="264"/>
      <c r="Y306" s="264"/>
      <c r="Z306" s="264"/>
      <c r="AA306" s="264"/>
      <c r="AB306" s="265"/>
      <c r="AC306" s="64" t="s">
        <v>125</v>
      </c>
      <c r="AD306" s="65"/>
      <c r="AE306" s="65"/>
      <c r="AF306" s="65"/>
      <c r="AG306" s="65"/>
      <c r="AH306" s="65"/>
      <c r="AI306" s="65"/>
      <c r="AJ306" s="65"/>
      <c r="AK306" s="66"/>
      <c r="AL306" s="67" t="s">
        <v>128</v>
      </c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8">
        <f>CG306</f>
        <v>2635.21</v>
      </c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59" t="s">
        <v>14</v>
      </c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162">
        <v>2635.21</v>
      </c>
      <c r="CH306" s="162"/>
      <c r="CI306" s="162"/>
      <c r="CJ306" s="162"/>
      <c r="CK306" s="162"/>
      <c r="CL306" s="162"/>
      <c r="CM306" s="162"/>
      <c r="CN306" s="162"/>
      <c r="CO306" s="162"/>
      <c r="CP306" s="162"/>
      <c r="CQ306" s="162"/>
      <c r="CR306" s="162"/>
      <c r="CS306" s="162"/>
      <c r="CT306" s="162"/>
      <c r="CU306" s="162"/>
      <c r="CV306" s="162"/>
      <c r="CW306" s="162"/>
      <c r="CX306" s="162"/>
      <c r="CY306" s="162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59" t="s">
        <v>14</v>
      </c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 t="s">
        <v>14</v>
      </c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 t="s">
        <v>14</v>
      </c>
      <c r="EW306" s="59"/>
      <c r="EX306" s="59"/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  <c r="FJ306" s="59"/>
      <c r="FK306" s="59"/>
    </row>
    <row r="307" spans="1:167" s="33" customFormat="1" ht="81.75" customHeight="1">
      <c r="A307" s="32"/>
      <c r="B307" s="264" t="s">
        <v>239</v>
      </c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  <c r="Y307" s="264"/>
      <c r="Z307" s="264"/>
      <c r="AA307" s="264"/>
      <c r="AB307" s="265"/>
      <c r="AC307" s="64" t="s">
        <v>125</v>
      </c>
      <c r="AD307" s="65"/>
      <c r="AE307" s="65"/>
      <c r="AF307" s="65"/>
      <c r="AG307" s="65"/>
      <c r="AH307" s="65"/>
      <c r="AI307" s="65"/>
      <c r="AJ307" s="65"/>
      <c r="AK307" s="66"/>
      <c r="AL307" s="67" t="s">
        <v>128</v>
      </c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8">
        <f>CG307</f>
        <v>30641.4</v>
      </c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59" t="s">
        <v>14</v>
      </c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162">
        <v>30641.4</v>
      </c>
      <c r="CH307" s="162"/>
      <c r="CI307" s="162"/>
      <c r="CJ307" s="162"/>
      <c r="CK307" s="162"/>
      <c r="CL307" s="162"/>
      <c r="CM307" s="162"/>
      <c r="CN307" s="162"/>
      <c r="CO307" s="162"/>
      <c r="CP307" s="162"/>
      <c r="CQ307" s="162"/>
      <c r="CR307" s="162"/>
      <c r="CS307" s="162"/>
      <c r="CT307" s="162"/>
      <c r="CU307" s="162"/>
      <c r="CV307" s="162"/>
      <c r="CW307" s="162"/>
      <c r="CX307" s="162"/>
      <c r="CY307" s="162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59" t="s">
        <v>14</v>
      </c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 t="s">
        <v>14</v>
      </c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 t="s">
        <v>14</v>
      </c>
      <c r="EW307" s="59"/>
      <c r="EX307" s="59"/>
      <c r="EY307" s="59"/>
      <c r="EZ307" s="59"/>
      <c r="FA307" s="59"/>
      <c r="FB307" s="59"/>
      <c r="FC307" s="59"/>
      <c r="FD307" s="59"/>
      <c r="FE307" s="59"/>
      <c r="FF307" s="59"/>
      <c r="FG307" s="59"/>
      <c r="FH307" s="59"/>
      <c r="FI307" s="59"/>
      <c r="FJ307" s="59"/>
      <c r="FK307" s="59"/>
    </row>
    <row r="308" spans="1:167" s="33" customFormat="1" ht="69.75" customHeight="1">
      <c r="A308" s="32"/>
      <c r="B308" s="264" t="s">
        <v>265</v>
      </c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  <c r="Y308" s="264"/>
      <c r="Z308" s="264"/>
      <c r="AA308" s="264"/>
      <c r="AB308" s="265"/>
      <c r="AC308" s="64" t="s">
        <v>125</v>
      </c>
      <c r="AD308" s="65"/>
      <c r="AE308" s="65"/>
      <c r="AF308" s="65"/>
      <c r="AG308" s="65"/>
      <c r="AH308" s="65"/>
      <c r="AI308" s="65"/>
      <c r="AJ308" s="65"/>
      <c r="AK308" s="66"/>
      <c r="AL308" s="67" t="s">
        <v>128</v>
      </c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8">
        <f>CG308</f>
        <v>0</v>
      </c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59" t="s">
        <v>14</v>
      </c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162"/>
      <c r="CH308" s="162"/>
      <c r="CI308" s="162"/>
      <c r="CJ308" s="162"/>
      <c r="CK308" s="162"/>
      <c r="CL308" s="162"/>
      <c r="CM308" s="162"/>
      <c r="CN308" s="162"/>
      <c r="CO308" s="162"/>
      <c r="CP308" s="162"/>
      <c r="CQ308" s="162"/>
      <c r="CR308" s="162"/>
      <c r="CS308" s="162"/>
      <c r="CT308" s="162"/>
      <c r="CU308" s="162"/>
      <c r="CV308" s="162"/>
      <c r="CW308" s="162"/>
      <c r="CX308" s="162"/>
      <c r="CY308" s="162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59" t="s">
        <v>14</v>
      </c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 t="s">
        <v>14</v>
      </c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 t="s">
        <v>14</v>
      </c>
      <c r="EW308" s="59"/>
      <c r="EX308" s="59"/>
      <c r="EY308" s="59"/>
      <c r="EZ308" s="59"/>
      <c r="FA308" s="59"/>
      <c r="FB308" s="59"/>
      <c r="FC308" s="59"/>
      <c r="FD308" s="59"/>
      <c r="FE308" s="59"/>
      <c r="FF308" s="59"/>
      <c r="FG308" s="59"/>
      <c r="FH308" s="59"/>
      <c r="FI308" s="59"/>
      <c r="FJ308" s="59"/>
      <c r="FK308" s="59"/>
    </row>
    <row r="309" spans="1:167" s="33" customFormat="1" ht="105" customHeight="1">
      <c r="A309" s="32"/>
      <c r="B309" s="264" t="s">
        <v>240</v>
      </c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4"/>
      <c r="W309" s="264"/>
      <c r="X309" s="264"/>
      <c r="Y309" s="264"/>
      <c r="Z309" s="264"/>
      <c r="AA309" s="264"/>
      <c r="AB309" s="265"/>
      <c r="AC309" s="64" t="s">
        <v>125</v>
      </c>
      <c r="AD309" s="65"/>
      <c r="AE309" s="65"/>
      <c r="AF309" s="65"/>
      <c r="AG309" s="65"/>
      <c r="AH309" s="65"/>
      <c r="AI309" s="65"/>
      <c r="AJ309" s="65"/>
      <c r="AK309" s="66"/>
      <c r="AL309" s="67" t="s">
        <v>128</v>
      </c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8">
        <f aca="true" t="shared" si="6" ref="BA309:BA314">CG309</f>
        <v>0</v>
      </c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59" t="s">
        <v>14</v>
      </c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162"/>
      <c r="CH309" s="162"/>
      <c r="CI309" s="162"/>
      <c r="CJ309" s="162"/>
      <c r="CK309" s="162"/>
      <c r="CL309" s="162"/>
      <c r="CM309" s="162"/>
      <c r="CN309" s="162"/>
      <c r="CO309" s="162"/>
      <c r="CP309" s="162"/>
      <c r="CQ309" s="162"/>
      <c r="CR309" s="162"/>
      <c r="CS309" s="162"/>
      <c r="CT309" s="162"/>
      <c r="CU309" s="162"/>
      <c r="CV309" s="162"/>
      <c r="CW309" s="162"/>
      <c r="CX309" s="162"/>
      <c r="CY309" s="162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59" t="s">
        <v>14</v>
      </c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 t="s">
        <v>14</v>
      </c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 t="s">
        <v>14</v>
      </c>
      <c r="EW309" s="59"/>
      <c r="EX309" s="59"/>
      <c r="EY309" s="59"/>
      <c r="EZ309" s="59"/>
      <c r="FA309" s="59"/>
      <c r="FB309" s="59"/>
      <c r="FC309" s="59"/>
      <c r="FD309" s="59"/>
      <c r="FE309" s="59"/>
      <c r="FF309" s="59"/>
      <c r="FG309" s="59"/>
      <c r="FH309" s="59"/>
      <c r="FI309" s="59"/>
      <c r="FJ309" s="59"/>
      <c r="FK309" s="59"/>
    </row>
    <row r="310" spans="1:167" s="33" customFormat="1" ht="81.75" customHeight="1">
      <c r="A310" s="32"/>
      <c r="B310" s="264" t="s">
        <v>241</v>
      </c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4"/>
      <c r="AA310" s="264"/>
      <c r="AB310" s="265"/>
      <c r="AC310" s="64" t="s">
        <v>125</v>
      </c>
      <c r="AD310" s="65"/>
      <c r="AE310" s="65"/>
      <c r="AF310" s="65"/>
      <c r="AG310" s="65"/>
      <c r="AH310" s="65"/>
      <c r="AI310" s="65"/>
      <c r="AJ310" s="65"/>
      <c r="AK310" s="66"/>
      <c r="AL310" s="67" t="s">
        <v>128</v>
      </c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8">
        <f t="shared" si="6"/>
        <v>0</v>
      </c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59" t="s">
        <v>14</v>
      </c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162"/>
      <c r="CH310" s="162"/>
      <c r="CI310" s="162"/>
      <c r="CJ310" s="162"/>
      <c r="CK310" s="162"/>
      <c r="CL310" s="162"/>
      <c r="CM310" s="162"/>
      <c r="CN310" s="162"/>
      <c r="CO310" s="162"/>
      <c r="CP310" s="162"/>
      <c r="CQ310" s="162"/>
      <c r="CR310" s="162"/>
      <c r="CS310" s="162"/>
      <c r="CT310" s="162"/>
      <c r="CU310" s="162"/>
      <c r="CV310" s="162"/>
      <c r="CW310" s="162"/>
      <c r="CX310" s="162"/>
      <c r="CY310" s="162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59" t="s">
        <v>14</v>
      </c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 t="s">
        <v>14</v>
      </c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 t="s">
        <v>14</v>
      </c>
      <c r="EW310" s="59"/>
      <c r="EX310" s="59"/>
      <c r="EY310" s="59"/>
      <c r="EZ310" s="59"/>
      <c r="FA310" s="59"/>
      <c r="FB310" s="59"/>
      <c r="FC310" s="59"/>
      <c r="FD310" s="59"/>
      <c r="FE310" s="59"/>
      <c r="FF310" s="59"/>
      <c r="FG310" s="59"/>
      <c r="FH310" s="59"/>
      <c r="FI310" s="59"/>
      <c r="FJ310" s="59"/>
      <c r="FK310" s="59"/>
    </row>
    <row r="311" spans="1:167" s="33" customFormat="1" ht="90" customHeight="1">
      <c r="A311" s="32"/>
      <c r="B311" s="264" t="s">
        <v>242</v>
      </c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V311" s="264"/>
      <c r="W311" s="264"/>
      <c r="X311" s="264"/>
      <c r="Y311" s="264"/>
      <c r="Z311" s="264"/>
      <c r="AA311" s="264"/>
      <c r="AB311" s="265"/>
      <c r="AC311" s="64" t="s">
        <v>125</v>
      </c>
      <c r="AD311" s="65"/>
      <c r="AE311" s="65"/>
      <c r="AF311" s="65"/>
      <c r="AG311" s="65"/>
      <c r="AH311" s="65"/>
      <c r="AI311" s="65"/>
      <c r="AJ311" s="65"/>
      <c r="AK311" s="66"/>
      <c r="AL311" s="67" t="s">
        <v>128</v>
      </c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8">
        <f t="shared" si="6"/>
        <v>0</v>
      </c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59" t="s">
        <v>14</v>
      </c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162"/>
      <c r="CH311" s="162"/>
      <c r="CI311" s="162"/>
      <c r="CJ311" s="162"/>
      <c r="CK311" s="162"/>
      <c r="CL311" s="162"/>
      <c r="CM311" s="162"/>
      <c r="CN311" s="162"/>
      <c r="CO311" s="162"/>
      <c r="CP311" s="162"/>
      <c r="CQ311" s="162"/>
      <c r="CR311" s="162"/>
      <c r="CS311" s="162"/>
      <c r="CT311" s="162"/>
      <c r="CU311" s="162"/>
      <c r="CV311" s="162"/>
      <c r="CW311" s="162"/>
      <c r="CX311" s="162"/>
      <c r="CY311" s="162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59" t="s">
        <v>14</v>
      </c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 t="s">
        <v>14</v>
      </c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 t="s">
        <v>14</v>
      </c>
      <c r="EW311" s="59"/>
      <c r="EX311" s="59"/>
      <c r="EY311" s="59"/>
      <c r="EZ311" s="59"/>
      <c r="FA311" s="59"/>
      <c r="FB311" s="59"/>
      <c r="FC311" s="59"/>
      <c r="FD311" s="59"/>
      <c r="FE311" s="59"/>
      <c r="FF311" s="59"/>
      <c r="FG311" s="59"/>
      <c r="FH311" s="59"/>
      <c r="FI311" s="59"/>
      <c r="FJ311" s="59"/>
      <c r="FK311" s="59"/>
    </row>
    <row r="312" spans="1:167" s="33" customFormat="1" ht="89.25" customHeight="1">
      <c r="A312" s="32"/>
      <c r="B312" s="264" t="s">
        <v>243</v>
      </c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  <c r="Y312" s="264"/>
      <c r="Z312" s="264"/>
      <c r="AA312" s="264"/>
      <c r="AB312" s="265"/>
      <c r="AC312" s="64" t="s">
        <v>125</v>
      </c>
      <c r="AD312" s="65"/>
      <c r="AE312" s="65"/>
      <c r="AF312" s="65"/>
      <c r="AG312" s="65"/>
      <c r="AH312" s="65"/>
      <c r="AI312" s="65"/>
      <c r="AJ312" s="65"/>
      <c r="AK312" s="66"/>
      <c r="AL312" s="67" t="s">
        <v>128</v>
      </c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8">
        <f t="shared" si="6"/>
        <v>0</v>
      </c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59" t="s">
        <v>14</v>
      </c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162"/>
      <c r="CH312" s="162"/>
      <c r="CI312" s="162"/>
      <c r="CJ312" s="162"/>
      <c r="CK312" s="162"/>
      <c r="CL312" s="162"/>
      <c r="CM312" s="162"/>
      <c r="CN312" s="162"/>
      <c r="CO312" s="162"/>
      <c r="CP312" s="162"/>
      <c r="CQ312" s="162"/>
      <c r="CR312" s="162"/>
      <c r="CS312" s="162"/>
      <c r="CT312" s="162"/>
      <c r="CU312" s="162"/>
      <c r="CV312" s="162"/>
      <c r="CW312" s="162"/>
      <c r="CX312" s="162"/>
      <c r="CY312" s="162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59" t="s">
        <v>14</v>
      </c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 t="s">
        <v>14</v>
      </c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 t="s">
        <v>14</v>
      </c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</row>
    <row r="313" spans="1:167" s="33" customFormat="1" ht="69.75" customHeight="1">
      <c r="A313" s="32"/>
      <c r="B313" s="264" t="s">
        <v>244</v>
      </c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5"/>
      <c r="AC313" s="64" t="s">
        <v>125</v>
      </c>
      <c r="AD313" s="65"/>
      <c r="AE313" s="65"/>
      <c r="AF313" s="65"/>
      <c r="AG313" s="65"/>
      <c r="AH313" s="65"/>
      <c r="AI313" s="65"/>
      <c r="AJ313" s="65"/>
      <c r="AK313" s="66"/>
      <c r="AL313" s="67" t="s">
        <v>128</v>
      </c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8">
        <f t="shared" si="6"/>
        <v>0</v>
      </c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59" t="s">
        <v>14</v>
      </c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2"/>
      <c r="CS313" s="162"/>
      <c r="CT313" s="162"/>
      <c r="CU313" s="162"/>
      <c r="CV313" s="162"/>
      <c r="CW313" s="162"/>
      <c r="CX313" s="162"/>
      <c r="CY313" s="162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59" t="s">
        <v>14</v>
      </c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 t="s">
        <v>14</v>
      </c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 t="s">
        <v>14</v>
      </c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  <c r="FJ313" s="59"/>
      <c r="FK313" s="59"/>
    </row>
    <row r="314" spans="1:167" s="33" customFormat="1" ht="117.75" customHeight="1">
      <c r="A314" s="32"/>
      <c r="B314" s="264" t="s">
        <v>245</v>
      </c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V314" s="264"/>
      <c r="W314" s="264"/>
      <c r="X314" s="264"/>
      <c r="Y314" s="264"/>
      <c r="Z314" s="264"/>
      <c r="AA314" s="264"/>
      <c r="AB314" s="265"/>
      <c r="AC314" s="64" t="s">
        <v>125</v>
      </c>
      <c r="AD314" s="65"/>
      <c r="AE314" s="65"/>
      <c r="AF314" s="65"/>
      <c r="AG314" s="65"/>
      <c r="AH314" s="65"/>
      <c r="AI314" s="65"/>
      <c r="AJ314" s="65"/>
      <c r="AK314" s="66"/>
      <c r="AL314" s="67" t="s">
        <v>128</v>
      </c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8">
        <f t="shared" si="6"/>
        <v>0</v>
      </c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59" t="s">
        <v>14</v>
      </c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162"/>
      <c r="CH314" s="162"/>
      <c r="CI314" s="162"/>
      <c r="CJ314" s="162"/>
      <c r="CK314" s="162"/>
      <c r="CL314" s="162"/>
      <c r="CM314" s="162"/>
      <c r="CN314" s="162"/>
      <c r="CO314" s="162"/>
      <c r="CP314" s="162"/>
      <c r="CQ314" s="162"/>
      <c r="CR314" s="162"/>
      <c r="CS314" s="162"/>
      <c r="CT314" s="162"/>
      <c r="CU314" s="162"/>
      <c r="CV314" s="162"/>
      <c r="CW314" s="162"/>
      <c r="CX314" s="162"/>
      <c r="CY314" s="162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59" t="s">
        <v>14</v>
      </c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 t="s">
        <v>14</v>
      </c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 t="s">
        <v>14</v>
      </c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</row>
    <row r="315" spans="1:167" s="33" customFormat="1" ht="90" customHeight="1">
      <c r="A315" s="32"/>
      <c r="B315" s="264" t="s">
        <v>268</v>
      </c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  <c r="Y315" s="264"/>
      <c r="Z315" s="264"/>
      <c r="AA315" s="264"/>
      <c r="AB315" s="265"/>
      <c r="AC315" s="64" t="s">
        <v>125</v>
      </c>
      <c r="AD315" s="65"/>
      <c r="AE315" s="65"/>
      <c r="AF315" s="65"/>
      <c r="AG315" s="65"/>
      <c r="AH315" s="65"/>
      <c r="AI315" s="65"/>
      <c r="AJ315" s="65"/>
      <c r="AK315" s="66"/>
      <c r="AL315" s="67" t="s">
        <v>128</v>
      </c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8">
        <f>CG315</f>
        <v>0</v>
      </c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59" t="s">
        <v>14</v>
      </c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162"/>
      <c r="CH315" s="162"/>
      <c r="CI315" s="162"/>
      <c r="CJ315" s="162"/>
      <c r="CK315" s="162"/>
      <c r="CL315" s="162"/>
      <c r="CM315" s="162"/>
      <c r="CN315" s="162"/>
      <c r="CO315" s="162"/>
      <c r="CP315" s="162"/>
      <c r="CQ315" s="162"/>
      <c r="CR315" s="162"/>
      <c r="CS315" s="162"/>
      <c r="CT315" s="162"/>
      <c r="CU315" s="162"/>
      <c r="CV315" s="162"/>
      <c r="CW315" s="162"/>
      <c r="CX315" s="162"/>
      <c r="CY315" s="162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59" t="s">
        <v>14</v>
      </c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 t="s">
        <v>14</v>
      </c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 t="s">
        <v>14</v>
      </c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</row>
    <row r="316" spans="1:167" s="33" customFormat="1" ht="90" customHeight="1">
      <c r="A316" s="32"/>
      <c r="B316" s="264" t="s">
        <v>270</v>
      </c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5"/>
      <c r="AC316" s="64" t="s">
        <v>125</v>
      </c>
      <c r="AD316" s="65"/>
      <c r="AE316" s="65"/>
      <c r="AF316" s="65"/>
      <c r="AG316" s="65"/>
      <c r="AH316" s="65"/>
      <c r="AI316" s="65"/>
      <c r="AJ316" s="65"/>
      <c r="AK316" s="66"/>
      <c r="AL316" s="67" t="s">
        <v>128</v>
      </c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8">
        <f>CG316</f>
        <v>0</v>
      </c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59" t="s">
        <v>14</v>
      </c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162"/>
      <c r="CH316" s="162"/>
      <c r="CI316" s="162"/>
      <c r="CJ316" s="162"/>
      <c r="CK316" s="162"/>
      <c r="CL316" s="162"/>
      <c r="CM316" s="162"/>
      <c r="CN316" s="162"/>
      <c r="CO316" s="162"/>
      <c r="CP316" s="162"/>
      <c r="CQ316" s="162"/>
      <c r="CR316" s="162"/>
      <c r="CS316" s="162"/>
      <c r="CT316" s="162"/>
      <c r="CU316" s="162"/>
      <c r="CV316" s="162"/>
      <c r="CW316" s="162"/>
      <c r="CX316" s="162"/>
      <c r="CY316" s="162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59" t="s">
        <v>14</v>
      </c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 t="s">
        <v>14</v>
      </c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 t="s">
        <v>14</v>
      </c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  <c r="FJ316" s="59"/>
      <c r="FK316" s="59"/>
    </row>
    <row r="317" spans="1:167" s="33" customFormat="1" ht="82.5" customHeight="1">
      <c r="A317" s="32"/>
      <c r="B317" s="264" t="s">
        <v>269</v>
      </c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4"/>
      <c r="W317" s="264"/>
      <c r="X317" s="264"/>
      <c r="Y317" s="264"/>
      <c r="Z317" s="264"/>
      <c r="AA317" s="264"/>
      <c r="AB317" s="265"/>
      <c r="AC317" s="64" t="s">
        <v>125</v>
      </c>
      <c r="AD317" s="65"/>
      <c r="AE317" s="65"/>
      <c r="AF317" s="65"/>
      <c r="AG317" s="65"/>
      <c r="AH317" s="65"/>
      <c r="AI317" s="65"/>
      <c r="AJ317" s="65"/>
      <c r="AK317" s="66"/>
      <c r="AL317" s="67" t="s">
        <v>128</v>
      </c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8">
        <f>CG317</f>
        <v>0</v>
      </c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59" t="s">
        <v>14</v>
      </c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59" t="s">
        <v>14</v>
      </c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 t="s">
        <v>14</v>
      </c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 t="s">
        <v>14</v>
      </c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</row>
    <row r="318" spans="1:167" s="33" customFormat="1" ht="82.5" customHeight="1">
      <c r="A318" s="32"/>
      <c r="B318" s="264" t="s">
        <v>267</v>
      </c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  <c r="Y318" s="264"/>
      <c r="Z318" s="264"/>
      <c r="AA318" s="264"/>
      <c r="AB318" s="265"/>
      <c r="AC318" s="64" t="s">
        <v>125</v>
      </c>
      <c r="AD318" s="65"/>
      <c r="AE318" s="65"/>
      <c r="AF318" s="65"/>
      <c r="AG318" s="65"/>
      <c r="AH318" s="65"/>
      <c r="AI318" s="65"/>
      <c r="AJ318" s="65"/>
      <c r="AK318" s="66"/>
      <c r="AL318" s="67" t="s">
        <v>128</v>
      </c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8">
        <f>CG318</f>
        <v>0</v>
      </c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59" t="s">
        <v>14</v>
      </c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162"/>
      <c r="CH318" s="162"/>
      <c r="CI318" s="162"/>
      <c r="CJ318" s="162"/>
      <c r="CK318" s="162"/>
      <c r="CL318" s="162"/>
      <c r="CM318" s="162"/>
      <c r="CN318" s="162"/>
      <c r="CO318" s="162"/>
      <c r="CP318" s="162"/>
      <c r="CQ318" s="162"/>
      <c r="CR318" s="162"/>
      <c r="CS318" s="162"/>
      <c r="CT318" s="162"/>
      <c r="CU318" s="162"/>
      <c r="CV318" s="162"/>
      <c r="CW318" s="162"/>
      <c r="CX318" s="162"/>
      <c r="CY318" s="162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59" t="s">
        <v>14</v>
      </c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 t="s">
        <v>14</v>
      </c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 t="s">
        <v>14</v>
      </c>
      <c r="EW318" s="59"/>
      <c r="EX318" s="59"/>
      <c r="EY318" s="59"/>
      <c r="EZ318" s="59"/>
      <c r="FA318" s="59"/>
      <c r="FB318" s="59"/>
      <c r="FC318" s="59"/>
      <c r="FD318" s="59"/>
      <c r="FE318" s="59"/>
      <c r="FF318" s="59"/>
      <c r="FG318" s="59"/>
      <c r="FH318" s="59"/>
      <c r="FI318" s="59"/>
      <c r="FJ318" s="59"/>
      <c r="FK318" s="59"/>
    </row>
    <row r="319" spans="1:167" s="33" customFormat="1" ht="80.25" customHeight="1">
      <c r="A319" s="32"/>
      <c r="B319" s="268" t="s">
        <v>279</v>
      </c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  <c r="AA319" s="268"/>
      <c r="AB319" s="269"/>
      <c r="AC319" s="64" t="s">
        <v>125</v>
      </c>
      <c r="AD319" s="65"/>
      <c r="AE319" s="65"/>
      <c r="AF319" s="65"/>
      <c r="AG319" s="65"/>
      <c r="AH319" s="65"/>
      <c r="AI319" s="65"/>
      <c r="AJ319" s="65"/>
      <c r="AK319" s="66"/>
      <c r="AL319" s="67" t="s">
        <v>128</v>
      </c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8">
        <f>CG319</f>
        <v>0</v>
      </c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59" t="s">
        <v>14</v>
      </c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59" t="s">
        <v>14</v>
      </c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 t="s">
        <v>14</v>
      </c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 t="s">
        <v>14</v>
      </c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</row>
    <row r="320" spans="1:167" s="33" customFormat="1" ht="30" customHeight="1">
      <c r="A320" s="32"/>
      <c r="B320" s="264" t="s">
        <v>126</v>
      </c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4"/>
      <c r="W320" s="264"/>
      <c r="X320" s="264"/>
      <c r="Y320" s="264"/>
      <c r="Z320" s="264"/>
      <c r="AA320" s="264"/>
      <c r="AB320" s="265"/>
      <c r="AC320" s="64" t="s">
        <v>127</v>
      </c>
      <c r="AD320" s="65"/>
      <c r="AE320" s="65"/>
      <c r="AF320" s="65"/>
      <c r="AG320" s="65"/>
      <c r="AH320" s="65"/>
      <c r="AI320" s="65"/>
      <c r="AJ320" s="65"/>
      <c r="AK320" s="66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8">
        <f>EF320</f>
        <v>0</v>
      </c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59" t="s">
        <v>14</v>
      </c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 t="s">
        <v>14</v>
      </c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 t="s">
        <v>14</v>
      </c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 t="s">
        <v>14</v>
      </c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</row>
    <row r="321" spans="1:167" s="33" customFormat="1" ht="30" customHeight="1">
      <c r="A321" s="34"/>
      <c r="B321" s="266" t="s">
        <v>219</v>
      </c>
      <c r="C321" s="266"/>
      <c r="D321" s="266"/>
      <c r="E321" s="266"/>
      <c r="F321" s="266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6"/>
      <c r="Z321" s="266"/>
      <c r="AA321" s="266"/>
      <c r="AB321" s="267"/>
      <c r="AC321" s="159" t="s">
        <v>128</v>
      </c>
      <c r="AD321" s="160"/>
      <c r="AE321" s="160"/>
      <c r="AF321" s="160"/>
      <c r="AG321" s="160"/>
      <c r="AH321" s="160"/>
      <c r="AI321" s="160"/>
      <c r="AJ321" s="160"/>
      <c r="AK321" s="161"/>
      <c r="AL321" s="67" t="s">
        <v>14</v>
      </c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8">
        <f>EF321</f>
        <v>0</v>
      </c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59" t="s">
        <v>14</v>
      </c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 t="s">
        <v>14</v>
      </c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 t="s">
        <v>14</v>
      </c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 t="s">
        <v>14</v>
      </c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 t="s">
        <v>14</v>
      </c>
      <c r="EW321" s="59"/>
      <c r="EX321" s="59"/>
      <c r="EY321" s="59"/>
      <c r="EZ321" s="59"/>
      <c r="FA321" s="59"/>
      <c r="FB321" s="59"/>
      <c r="FC321" s="59"/>
      <c r="FD321" s="59"/>
      <c r="FE321" s="59"/>
      <c r="FF321" s="59"/>
      <c r="FG321" s="59"/>
      <c r="FH321" s="59"/>
      <c r="FI321" s="59"/>
      <c r="FJ321" s="59"/>
      <c r="FK321" s="59"/>
    </row>
    <row r="322" spans="1:167" s="33" customFormat="1" ht="30" customHeight="1">
      <c r="A322" s="32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70"/>
      <c r="AC322" s="64"/>
      <c r="AD322" s="65"/>
      <c r="AE322" s="65"/>
      <c r="AF322" s="65"/>
      <c r="AG322" s="65"/>
      <c r="AH322" s="65"/>
      <c r="AI322" s="65"/>
      <c r="AJ322" s="65"/>
      <c r="AK322" s="66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8">
        <f aca="true" t="shared" si="7" ref="BA322:BA340">BQ322+CG322+CZ322+DP322+EF322</f>
        <v>0</v>
      </c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59"/>
      <c r="FI322" s="59"/>
      <c r="FJ322" s="59"/>
      <c r="FK322" s="59"/>
    </row>
    <row r="323" spans="1:167" s="33" customFormat="1" ht="30" customHeight="1">
      <c r="A323" s="32"/>
      <c r="B323" s="151" t="s">
        <v>130</v>
      </c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2"/>
      <c r="AC323" s="153" t="s">
        <v>129</v>
      </c>
      <c r="AD323" s="154"/>
      <c r="AE323" s="154"/>
      <c r="AF323" s="154"/>
      <c r="AG323" s="154"/>
      <c r="AH323" s="154"/>
      <c r="AI323" s="154"/>
      <c r="AJ323" s="154"/>
      <c r="AK323" s="155"/>
      <c r="AL323" s="156" t="s">
        <v>14</v>
      </c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47">
        <f t="shared" si="7"/>
        <v>7115683.17</v>
      </c>
      <c r="BB323" s="147"/>
      <c r="BC323" s="147"/>
      <c r="BD323" s="147"/>
      <c r="BE323" s="147"/>
      <c r="BF323" s="147"/>
      <c r="BG323" s="147"/>
      <c r="BH323" s="147"/>
      <c r="BI323" s="147"/>
      <c r="BJ323" s="147"/>
      <c r="BK323" s="147"/>
      <c r="BL323" s="147"/>
      <c r="BM323" s="147"/>
      <c r="BN323" s="147"/>
      <c r="BO323" s="147"/>
      <c r="BP323" s="147"/>
      <c r="BQ323" s="147">
        <f>BQ324+BQ330+BQ339+BQ340+BQ343+BQ334</f>
        <v>7082406.56</v>
      </c>
      <c r="BR323" s="147"/>
      <c r="BS323" s="147"/>
      <c r="BT323" s="147"/>
      <c r="BU323" s="147"/>
      <c r="BV323" s="147"/>
      <c r="BW323" s="147"/>
      <c r="BX323" s="147"/>
      <c r="BY323" s="147"/>
      <c r="BZ323" s="147"/>
      <c r="CA323" s="147"/>
      <c r="CB323" s="147"/>
      <c r="CC323" s="147"/>
      <c r="CD323" s="147"/>
      <c r="CE323" s="147"/>
      <c r="CF323" s="147"/>
      <c r="CG323" s="171">
        <f>CG324+CG330+CG339++CG340+CG343</f>
        <v>33276.61</v>
      </c>
      <c r="CH323" s="171"/>
      <c r="CI323" s="171"/>
      <c r="CJ323" s="171"/>
      <c r="CK323" s="171"/>
      <c r="CL323" s="171"/>
      <c r="CM323" s="171"/>
      <c r="CN323" s="171"/>
      <c r="CO323" s="171"/>
      <c r="CP323" s="171"/>
      <c r="CQ323" s="171"/>
      <c r="CR323" s="171"/>
      <c r="CS323" s="171"/>
      <c r="CT323" s="171"/>
      <c r="CU323" s="171"/>
      <c r="CV323" s="171"/>
      <c r="CW323" s="171"/>
      <c r="CX323" s="171"/>
      <c r="CY323" s="171"/>
      <c r="CZ323" s="147">
        <f>CZ324+CZ330+CZ339+CZ340+CZ343</f>
        <v>0</v>
      </c>
      <c r="DA323" s="147"/>
      <c r="DB323" s="147"/>
      <c r="DC323" s="147"/>
      <c r="DD323" s="147"/>
      <c r="DE323" s="147"/>
      <c r="DF323" s="147"/>
      <c r="DG323" s="147"/>
      <c r="DH323" s="147"/>
      <c r="DI323" s="147"/>
      <c r="DJ323" s="147"/>
      <c r="DK323" s="147"/>
      <c r="DL323" s="147"/>
      <c r="DM323" s="147"/>
      <c r="DN323" s="147"/>
      <c r="DO323" s="147"/>
      <c r="DP323" s="147">
        <f>DP324+DP330+DP339+DP340+DP343</f>
        <v>0</v>
      </c>
      <c r="DQ323" s="147"/>
      <c r="DR323" s="147"/>
      <c r="DS323" s="147"/>
      <c r="DT323" s="147"/>
      <c r="DU323" s="147"/>
      <c r="DV323" s="147"/>
      <c r="DW323" s="147"/>
      <c r="DX323" s="147"/>
      <c r="DY323" s="147"/>
      <c r="DZ323" s="147"/>
      <c r="EA323" s="147"/>
      <c r="EB323" s="147"/>
      <c r="EC323" s="147"/>
      <c r="ED323" s="147"/>
      <c r="EE323" s="147"/>
      <c r="EF323" s="147">
        <f>EF324+EF330+EF339+EF340+EF343</f>
        <v>0</v>
      </c>
      <c r="EG323" s="147"/>
      <c r="EH323" s="147"/>
      <c r="EI323" s="147"/>
      <c r="EJ323" s="147"/>
      <c r="EK323" s="147"/>
      <c r="EL323" s="147"/>
      <c r="EM323" s="147"/>
      <c r="EN323" s="147"/>
      <c r="EO323" s="147"/>
      <c r="EP323" s="147"/>
      <c r="EQ323" s="147"/>
      <c r="ER323" s="147"/>
      <c r="ES323" s="147"/>
      <c r="ET323" s="147"/>
      <c r="EU323" s="147"/>
      <c r="EV323" s="147">
        <f>EV324+EV330+EV339+EV340+EV343</f>
        <v>0</v>
      </c>
      <c r="EW323" s="147"/>
      <c r="EX323" s="147"/>
      <c r="EY323" s="147"/>
      <c r="EZ323" s="147"/>
      <c r="FA323" s="147"/>
      <c r="FB323" s="147"/>
      <c r="FC323" s="147"/>
      <c r="FD323" s="147"/>
      <c r="FE323" s="147"/>
      <c r="FF323" s="147"/>
      <c r="FG323" s="147"/>
      <c r="FH323" s="147"/>
      <c r="FI323" s="147"/>
      <c r="FJ323" s="147"/>
      <c r="FK323" s="147"/>
    </row>
    <row r="324" spans="1:167" s="33" customFormat="1" ht="30" customHeight="1">
      <c r="A324" s="34"/>
      <c r="B324" s="157" t="s">
        <v>132</v>
      </c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8"/>
      <c r="AC324" s="159" t="s">
        <v>131</v>
      </c>
      <c r="AD324" s="160"/>
      <c r="AE324" s="160"/>
      <c r="AF324" s="160"/>
      <c r="AG324" s="160"/>
      <c r="AH324" s="160"/>
      <c r="AI324" s="160"/>
      <c r="AJ324" s="160"/>
      <c r="AK324" s="161"/>
      <c r="AL324" s="172" t="s">
        <v>116</v>
      </c>
      <c r="AM324" s="172"/>
      <c r="AN324" s="172"/>
      <c r="AO324" s="172"/>
      <c r="AP324" s="172"/>
      <c r="AQ324" s="172"/>
      <c r="AR324" s="172"/>
      <c r="AS324" s="172"/>
      <c r="AT324" s="172"/>
      <c r="AU324" s="172"/>
      <c r="AV324" s="172"/>
      <c r="AW324" s="172"/>
      <c r="AX324" s="172"/>
      <c r="AY324" s="172"/>
      <c r="AZ324" s="172"/>
      <c r="BA324" s="171">
        <f t="shared" si="7"/>
        <v>5321116.84</v>
      </c>
      <c r="BB324" s="147"/>
      <c r="BC324" s="147"/>
      <c r="BD324" s="147"/>
      <c r="BE324" s="147"/>
      <c r="BF324" s="147"/>
      <c r="BG324" s="147"/>
      <c r="BH324" s="147"/>
      <c r="BI324" s="147"/>
      <c r="BJ324" s="147"/>
      <c r="BK324" s="147"/>
      <c r="BL324" s="147"/>
      <c r="BM324" s="147"/>
      <c r="BN324" s="147"/>
      <c r="BO324" s="147"/>
      <c r="BP324" s="147"/>
      <c r="BQ324" s="165">
        <f>BQ326+BQ327+BQ328+BQ329</f>
        <v>5321116.84</v>
      </c>
      <c r="BR324" s="165"/>
      <c r="BS324" s="165"/>
      <c r="BT324" s="165"/>
      <c r="BU324" s="165"/>
      <c r="BV324" s="165"/>
      <c r="BW324" s="165"/>
      <c r="BX324" s="165"/>
      <c r="BY324" s="165"/>
      <c r="BZ324" s="165"/>
      <c r="CA324" s="165"/>
      <c r="CB324" s="165"/>
      <c r="CC324" s="165"/>
      <c r="CD324" s="165"/>
      <c r="CE324" s="165"/>
      <c r="CF324" s="165"/>
      <c r="CG324" s="170">
        <f>CG325+CG326+CG327+CG328</f>
        <v>0</v>
      </c>
      <c r="CH324" s="170"/>
      <c r="CI324" s="170"/>
      <c r="CJ324" s="170"/>
      <c r="CK324" s="170"/>
      <c r="CL324" s="170"/>
      <c r="CM324" s="170"/>
      <c r="CN324" s="170"/>
      <c r="CO324" s="170"/>
      <c r="CP324" s="170"/>
      <c r="CQ324" s="170"/>
      <c r="CR324" s="170"/>
      <c r="CS324" s="170"/>
      <c r="CT324" s="170"/>
      <c r="CU324" s="170"/>
      <c r="CV324" s="170"/>
      <c r="CW324" s="170"/>
      <c r="CX324" s="170"/>
      <c r="CY324" s="170"/>
      <c r="CZ324" s="165">
        <f>CZ326+CZ327+CZ328</f>
        <v>0</v>
      </c>
      <c r="DA324" s="165"/>
      <c r="DB324" s="165"/>
      <c r="DC324" s="165"/>
      <c r="DD324" s="165"/>
      <c r="DE324" s="165"/>
      <c r="DF324" s="165"/>
      <c r="DG324" s="165"/>
      <c r="DH324" s="165"/>
      <c r="DI324" s="165"/>
      <c r="DJ324" s="165"/>
      <c r="DK324" s="165"/>
      <c r="DL324" s="165"/>
      <c r="DM324" s="165"/>
      <c r="DN324" s="165"/>
      <c r="DO324" s="165"/>
      <c r="DP324" s="165">
        <f>DP326+DP327+DP328</f>
        <v>0</v>
      </c>
      <c r="DQ324" s="165"/>
      <c r="DR324" s="165"/>
      <c r="DS324" s="165"/>
      <c r="DT324" s="165"/>
      <c r="DU324" s="165"/>
      <c r="DV324" s="165"/>
      <c r="DW324" s="165"/>
      <c r="DX324" s="165"/>
      <c r="DY324" s="165"/>
      <c r="DZ324" s="165"/>
      <c r="EA324" s="165"/>
      <c r="EB324" s="165"/>
      <c r="EC324" s="165"/>
      <c r="ED324" s="165"/>
      <c r="EE324" s="165"/>
      <c r="EF324" s="165">
        <f>EF326+EF327+EF328</f>
        <v>0</v>
      </c>
      <c r="EG324" s="165"/>
      <c r="EH324" s="165"/>
      <c r="EI324" s="165"/>
      <c r="EJ324" s="165"/>
      <c r="EK324" s="165"/>
      <c r="EL324" s="165"/>
      <c r="EM324" s="165"/>
      <c r="EN324" s="165"/>
      <c r="EO324" s="165"/>
      <c r="EP324" s="165"/>
      <c r="EQ324" s="165"/>
      <c r="ER324" s="165"/>
      <c r="ES324" s="165"/>
      <c r="ET324" s="165"/>
      <c r="EU324" s="165"/>
      <c r="EV324" s="165">
        <f>EV326+EV327+EV328</f>
        <v>0</v>
      </c>
      <c r="EW324" s="165"/>
      <c r="EX324" s="165"/>
      <c r="EY324" s="165"/>
      <c r="EZ324" s="165"/>
      <c r="FA324" s="165"/>
      <c r="FB324" s="165"/>
      <c r="FC324" s="165"/>
      <c r="FD324" s="165"/>
      <c r="FE324" s="165"/>
      <c r="FF324" s="165"/>
      <c r="FG324" s="165"/>
      <c r="FH324" s="165"/>
      <c r="FI324" s="165"/>
      <c r="FJ324" s="165"/>
      <c r="FK324" s="165"/>
    </row>
    <row r="325" spans="1:167" s="33" customFormat="1" ht="30" customHeight="1">
      <c r="A325" s="32"/>
      <c r="B325" s="69" t="s">
        <v>1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70"/>
      <c r="AC325" s="159" t="s">
        <v>139</v>
      </c>
      <c r="AD325" s="160"/>
      <c r="AE325" s="160"/>
      <c r="AF325" s="160"/>
      <c r="AG325" s="160"/>
      <c r="AH325" s="160"/>
      <c r="AI325" s="160"/>
      <c r="AJ325" s="160"/>
      <c r="AK325" s="161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74">
        <f t="shared" si="7"/>
        <v>0</v>
      </c>
      <c r="BB325" s="174"/>
      <c r="BC325" s="174"/>
      <c r="BD325" s="174"/>
      <c r="BE325" s="174"/>
      <c r="BF325" s="174"/>
      <c r="BG325" s="174"/>
      <c r="BH325" s="174"/>
      <c r="BI325" s="174"/>
      <c r="BJ325" s="174"/>
      <c r="BK325" s="174"/>
      <c r="BL325" s="174"/>
      <c r="BM325" s="174"/>
      <c r="BN325" s="174"/>
      <c r="BO325" s="174"/>
      <c r="BP325" s="174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173"/>
      <c r="CH325" s="173"/>
      <c r="CI325" s="173"/>
      <c r="CJ325" s="173"/>
      <c r="CK325" s="173"/>
      <c r="CL325" s="173"/>
      <c r="CM325" s="173"/>
      <c r="CN325" s="173"/>
      <c r="CO325" s="173"/>
      <c r="CP325" s="173"/>
      <c r="CQ325" s="173"/>
      <c r="CR325" s="173"/>
      <c r="CS325" s="173"/>
      <c r="CT325" s="173"/>
      <c r="CU325" s="173"/>
      <c r="CV325" s="173"/>
      <c r="CW325" s="173"/>
      <c r="CX325" s="173"/>
      <c r="CY325" s="173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</row>
    <row r="326" spans="1:170" s="33" customFormat="1" ht="30" customHeight="1">
      <c r="A326" s="32"/>
      <c r="B326" s="69" t="s">
        <v>133</v>
      </c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70"/>
      <c r="AC326" s="175"/>
      <c r="AD326" s="176"/>
      <c r="AE326" s="176"/>
      <c r="AF326" s="176"/>
      <c r="AG326" s="176"/>
      <c r="AH326" s="176"/>
      <c r="AI326" s="176"/>
      <c r="AJ326" s="176"/>
      <c r="AK326" s="177"/>
      <c r="AL326" s="169" t="s">
        <v>135</v>
      </c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74">
        <f t="shared" si="7"/>
        <v>3897176.03</v>
      </c>
      <c r="BB326" s="174"/>
      <c r="BC326" s="174"/>
      <c r="BD326" s="174"/>
      <c r="BE326" s="174"/>
      <c r="BF326" s="174"/>
      <c r="BG326" s="174"/>
      <c r="BH326" s="174"/>
      <c r="BI326" s="174"/>
      <c r="BJ326" s="174"/>
      <c r="BK326" s="174"/>
      <c r="BL326" s="174"/>
      <c r="BM326" s="174"/>
      <c r="BN326" s="174"/>
      <c r="BO326" s="174"/>
      <c r="BP326" s="174"/>
      <c r="BQ326" s="162">
        <v>3897176.03</v>
      </c>
      <c r="BR326" s="162"/>
      <c r="BS326" s="162"/>
      <c r="BT326" s="162"/>
      <c r="BU326" s="162"/>
      <c r="BV326" s="162"/>
      <c r="BW326" s="162"/>
      <c r="BX326" s="162"/>
      <c r="BY326" s="162"/>
      <c r="BZ326" s="162"/>
      <c r="CA326" s="162"/>
      <c r="CB326" s="162"/>
      <c r="CC326" s="162"/>
      <c r="CD326" s="162"/>
      <c r="CE326" s="162"/>
      <c r="CF326" s="162"/>
      <c r="CG326" s="173"/>
      <c r="CH326" s="173"/>
      <c r="CI326" s="173"/>
      <c r="CJ326" s="173"/>
      <c r="CK326" s="173"/>
      <c r="CL326" s="173"/>
      <c r="CM326" s="173"/>
      <c r="CN326" s="173"/>
      <c r="CO326" s="173"/>
      <c r="CP326" s="173"/>
      <c r="CQ326" s="173"/>
      <c r="CR326" s="173"/>
      <c r="CS326" s="173"/>
      <c r="CT326" s="173"/>
      <c r="CU326" s="173"/>
      <c r="CV326" s="173"/>
      <c r="CW326" s="173"/>
      <c r="CX326" s="173"/>
      <c r="CY326" s="173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162">
        <v>0</v>
      </c>
      <c r="EG326" s="162"/>
      <c r="EH326" s="162"/>
      <c r="EI326" s="162"/>
      <c r="EJ326" s="162"/>
      <c r="EK326" s="162"/>
      <c r="EL326" s="162"/>
      <c r="EM326" s="162"/>
      <c r="EN326" s="162"/>
      <c r="EO326" s="162"/>
      <c r="EP326" s="162"/>
      <c r="EQ326" s="162"/>
      <c r="ER326" s="162"/>
      <c r="ES326" s="162"/>
      <c r="ET326" s="162"/>
      <c r="EU326" s="162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N326" s="33">
        <v>211</v>
      </c>
    </row>
    <row r="327" spans="1:170" s="33" customFormat="1" ht="30" customHeight="1">
      <c r="A327" s="32"/>
      <c r="B327" s="69" t="s">
        <v>134</v>
      </c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70"/>
      <c r="AC327" s="175"/>
      <c r="AD327" s="176"/>
      <c r="AE327" s="176"/>
      <c r="AF327" s="176"/>
      <c r="AG327" s="176"/>
      <c r="AH327" s="176"/>
      <c r="AI327" s="176"/>
      <c r="AJ327" s="176"/>
      <c r="AK327" s="177"/>
      <c r="AL327" s="169" t="s">
        <v>136</v>
      </c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74">
        <f t="shared" si="7"/>
        <v>1423940.81</v>
      </c>
      <c r="BB327" s="174"/>
      <c r="BC327" s="174"/>
      <c r="BD327" s="174"/>
      <c r="BE327" s="174"/>
      <c r="BF327" s="174"/>
      <c r="BG327" s="174"/>
      <c r="BH327" s="174"/>
      <c r="BI327" s="174"/>
      <c r="BJ327" s="174"/>
      <c r="BK327" s="174"/>
      <c r="BL327" s="174"/>
      <c r="BM327" s="174"/>
      <c r="BN327" s="174"/>
      <c r="BO327" s="174"/>
      <c r="BP327" s="174"/>
      <c r="BQ327" s="162">
        <v>1423940.81</v>
      </c>
      <c r="BR327" s="162"/>
      <c r="BS327" s="162"/>
      <c r="BT327" s="162"/>
      <c r="BU327" s="162"/>
      <c r="BV327" s="162"/>
      <c r="BW327" s="162"/>
      <c r="BX327" s="162"/>
      <c r="BY327" s="162"/>
      <c r="BZ327" s="162"/>
      <c r="CA327" s="162"/>
      <c r="CB327" s="162"/>
      <c r="CC327" s="162"/>
      <c r="CD327" s="162"/>
      <c r="CE327" s="162"/>
      <c r="CF327" s="162"/>
      <c r="CG327" s="173"/>
      <c r="CH327" s="173"/>
      <c r="CI327" s="173"/>
      <c r="CJ327" s="173"/>
      <c r="CK327" s="173"/>
      <c r="CL327" s="173"/>
      <c r="CM327" s="173"/>
      <c r="CN327" s="173"/>
      <c r="CO327" s="173"/>
      <c r="CP327" s="173"/>
      <c r="CQ327" s="173"/>
      <c r="CR327" s="173"/>
      <c r="CS327" s="173"/>
      <c r="CT327" s="173"/>
      <c r="CU327" s="173"/>
      <c r="CV327" s="173"/>
      <c r="CW327" s="173"/>
      <c r="CX327" s="173"/>
      <c r="CY327" s="173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162">
        <v>0</v>
      </c>
      <c r="EG327" s="162"/>
      <c r="EH327" s="162"/>
      <c r="EI327" s="162"/>
      <c r="EJ327" s="162"/>
      <c r="EK327" s="162"/>
      <c r="EL327" s="162"/>
      <c r="EM327" s="162"/>
      <c r="EN327" s="162"/>
      <c r="EO327" s="162"/>
      <c r="EP327" s="162"/>
      <c r="EQ327" s="162"/>
      <c r="ER327" s="162"/>
      <c r="ES327" s="162"/>
      <c r="ET327" s="162"/>
      <c r="EU327" s="162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N327" s="33">
        <v>213</v>
      </c>
    </row>
    <row r="328" spans="1:170" s="33" customFormat="1" ht="30" customHeight="1">
      <c r="A328" s="34"/>
      <c r="B328" s="157" t="s">
        <v>138</v>
      </c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8"/>
      <c r="AC328" s="175"/>
      <c r="AD328" s="176"/>
      <c r="AE328" s="176"/>
      <c r="AF328" s="176"/>
      <c r="AG328" s="176"/>
      <c r="AH328" s="176"/>
      <c r="AI328" s="176"/>
      <c r="AJ328" s="176"/>
      <c r="AK328" s="177"/>
      <c r="AL328" s="169" t="s">
        <v>137</v>
      </c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74">
        <f t="shared" si="7"/>
        <v>0</v>
      </c>
      <c r="BB328" s="174"/>
      <c r="BC328" s="174"/>
      <c r="BD328" s="174"/>
      <c r="BE328" s="174"/>
      <c r="BF328" s="174"/>
      <c r="BG328" s="174"/>
      <c r="BH328" s="174"/>
      <c r="BI328" s="174"/>
      <c r="BJ328" s="174"/>
      <c r="BK328" s="174"/>
      <c r="BL328" s="174"/>
      <c r="BM328" s="174"/>
      <c r="BN328" s="174"/>
      <c r="BO328" s="174"/>
      <c r="BP328" s="174"/>
      <c r="BQ328" s="162"/>
      <c r="BR328" s="162"/>
      <c r="BS328" s="162"/>
      <c r="BT328" s="162"/>
      <c r="BU328" s="162"/>
      <c r="BV328" s="162"/>
      <c r="BW328" s="162"/>
      <c r="BX328" s="162"/>
      <c r="BY328" s="162"/>
      <c r="BZ328" s="162"/>
      <c r="CA328" s="162"/>
      <c r="CB328" s="162"/>
      <c r="CC328" s="162"/>
      <c r="CD328" s="162"/>
      <c r="CE328" s="162"/>
      <c r="CF328" s="162"/>
      <c r="CG328" s="173"/>
      <c r="CH328" s="173"/>
      <c r="CI328" s="173"/>
      <c r="CJ328" s="173"/>
      <c r="CK328" s="173"/>
      <c r="CL328" s="173"/>
      <c r="CM328" s="173"/>
      <c r="CN328" s="173"/>
      <c r="CO328" s="173"/>
      <c r="CP328" s="173"/>
      <c r="CQ328" s="173"/>
      <c r="CR328" s="173"/>
      <c r="CS328" s="173"/>
      <c r="CT328" s="173"/>
      <c r="CU328" s="173"/>
      <c r="CV328" s="173"/>
      <c r="CW328" s="173"/>
      <c r="CX328" s="173"/>
      <c r="CY328" s="173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162">
        <v>0</v>
      </c>
      <c r="EG328" s="162"/>
      <c r="EH328" s="162"/>
      <c r="EI328" s="162"/>
      <c r="EJ328" s="162"/>
      <c r="EK328" s="162"/>
      <c r="EL328" s="162"/>
      <c r="EM328" s="162"/>
      <c r="EN328" s="162"/>
      <c r="EO328" s="162"/>
      <c r="EP328" s="162"/>
      <c r="EQ328" s="162"/>
      <c r="ER328" s="162"/>
      <c r="ES328" s="162"/>
      <c r="ET328" s="162"/>
      <c r="EU328" s="162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N328" s="33">
        <v>212</v>
      </c>
    </row>
    <row r="329" spans="1:167" s="33" customFormat="1" ht="30" customHeight="1">
      <c r="A329" s="34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8"/>
      <c r="AC329" s="178"/>
      <c r="AD329" s="179"/>
      <c r="AE329" s="179"/>
      <c r="AF329" s="179"/>
      <c r="AG329" s="179"/>
      <c r="AH329" s="179"/>
      <c r="AI329" s="179"/>
      <c r="AJ329" s="179"/>
      <c r="AK329" s="180"/>
      <c r="AL329" s="169" t="s">
        <v>271</v>
      </c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74">
        <f t="shared" si="7"/>
        <v>0</v>
      </c>
      <c r="BB329" s="174"/>
      <c r="BC329" s="174"/>
      <c r="BD329" s="174"/>
      <c r="BE329" s="174"/>
      <c r="BF329" s="174"/>
      <c r="BG329" s="174"/>
      <c r="BH329" s="174"/>
      <c r="BI329" s="174"/>
      <c r="BJ329" s="174"/>
      <c r="BK329" s="174"/>
      <c r="BL329" s="174"/>
      <c r="BM329" s="174"/>
      <c r="BN329" s="174"/>
      <c r="BO329" s="174"/>
      <c r="BP329" s="174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73"/>
      <c r="CH329" s="173"/>
      <c r="CI329" s="173"/>
      <c r="CJ329" s="173"/>
      <c r="CK329" s="173"/>
      <c r="CL329" s="173"/>
      <c r="CM329" s="173"/>
      <c r="CN329" s="173"/>
      <c r="CO329" s="173"/>
      <c r="CP329" s="173"/>
      <c r="CQ329" s="173"/>
      <c r="CR329" s="173"/>
      <c r="CS329" s="173"/>
      <c r="CT329" s="173"/>
      <c r="CU329" s="173"/>
      <c r="CV329" s="173"/>
      <c r="CW329" s="173"/>
      <c r="CX329" s="173"/>
      <c r="CY329" s="173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162">
        <v>0</v>
      </c>
      <c r="EG329" s="162"/>
      <c r="EH329" s="162"/>
      <c r="EI329" s="162"/>
      <c r="EJ329" s="162"/>
      <c r="EK329" s="162"/>
      <c r="EL329" s="162"/>
      <c r="EM329" s="162"/>
      <c r="EN329" s="162"/>
      <c r="EO329" s="162"/>
      <c r="EP329" s="162"/>
      <c r="EQ329" s="162"/>
      <c r="ER329" s="162"/>
      <c r="ES329" s="162"/>
      <c r="ET329" s="162"/>
      <c r="EU329" s="162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</row>
    <row r="330" spans="1:167" s="33" customFormat="1" ht="30" customHeight="1">
      <c r="A330" s="32"/>
      <c r="B330" s="69" t="s">
        <v>141</v>
      </c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70"/>
      <c r="AC330" s="159" t="s">
        <v>140</v>
      </c>
      <c r="AD330" s="160"/>
      <c r="AE330" s="160"/>
      <c r="AF330" s="160"/>
      <c r="AG330" s="160"/>
      <c r="AH330" s="160"/>
      <c r="AI330" s="160"/>
      <c r="AJ330" s="160"/>
      <c r="AK330" s="161"/>
      <c r="AL330" s="172" t="s">
        <v>171</v>
      </c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47">
        <f t="shared" si="7"/>
        <v>0</v>
      </c>
      <c r="BB330" s="147"/>
      <c r="BC330" s="147"/>
      <c r="BD330" s="147"/>
      <c r="BE330" s="147"/>
      <c r="BF330" s="147"/>
      <c r="BG330" s="147"/>
      <c r="BH330" s="147"/>
      <c r="BI330" s="147"/>
      <c r="BJ330" s="147"/>
      <c r="BK330" s="147"/>
      <c r="BL330" s="147"/>
      <c r="BM330" s="147"/>
      <c r="BN330" s="147"/>
      <c r="BO330" s="147"/>
      <c r="BP330" s="147"/>
      <c r="BQ330" s="165">
        <f>BQ332+BQ333</f>
        <v>0</v>
      </c>
      <c r="BR330" s="165"/>
      <c r="BS330" s="165"/>
      <c r="BT330" s="165"/>
      <c r="BU330" s="165"/>
      <c r="BV330" s="165"/>
      <c r="BW330" s="165"/>
      <c r="BX330" s="165"/>
      <c r="BY330" s="165"/>
      <c r="BZ330" s="165"/>
      <c r="CA330" s="165"/>
      <c r="CB330" s="165"/>
      <c r="CC330" s="165"/>
      <c r="CD330" s="165"/>
      <c r="CE330" s="165"/>
      <c r="CF330" s="165"/>
      <c r="CG330" s="170">
        <v>0</v>
      </c>
      <c r="CH330" s="170"/>
      <c r="CI330" s="170"/>
      <c r="CJ330" s="170"/>
      <c r="CK330" s="170"/>
      <c r="CL330" s="170"/>
      <c r="CM330" s="170"/>
      <c r="CN330" s="170"/>
      <c r="CO330" s="170"/>
      <c r="CP330" s="170"/>
      <c r="CQ330" s="170"/>
      <c r="CR330" s="170"/>
      <c r="CS330" s="170"/>
      <c r="CT330" s="170"/>
      <c r="CU330" s="170"/>
      <c r="CV330" s="170"/>
      <c r="CW330" s="170"/>
      <c r="CX330" s="170"/>
      <c r="CY330" s="170"/>
      <c r="CZ330" s="165">
        <f>CZ332+CZ333</f>
        <v>0</v>
      </c>
      <c r="DA330" s="165"/>
      <c r="DB330" s="165"/>
      <c r="DC330" s="165"/>
      <c r="DD330" s="165"/>
      <c r="DE330" s="165"/>
      <c r="DF330" s="165"/>
      <c r="DG330" s="165"/>
      <c r="DH330" s="165"/>
      <c r="DI330" s="165"/>
      <c r="DJ330" s="165"/>
      <c r="DK330" s="165"/>
      <c r="DL330" s="165"/>
      <c r="DM330" s="165"/>
      <c r="DN330" s="165"/>
      <c r="DO330" s="165"/>
      <c r="DP330" s="165">
        <f>DP332+DP333</f>
        <v>0</v>
      </c>
      <c r="DQ330" s="165"/>
      <c r="DR330" s="165"/>
      <c r="DS330" s="165"/>
      <c r="DT330" s="165"/>
      <c r="DU330" s="165"/>
      <c r="DV330" s="165"/>
      <c r="DW330" s="165"/>
      <c r="DX330" s="165"/>
      <c r="DY330" s="165"/>
      <c r="DZ330" s="165"/>
      <c r="EA330" s="165"/>
      <c r="EB330" s="165"/>
      <c r="EC330" s="165"/>
      <c r="ED330" s="165"/>
      <c r="EE330" s="165"/>
      <c r="EF330" s="165">
        <f>EF332+EF333</f>
        <v>0</v>
      </c>
      <c r="EG330" s="165"/>
      <c r="EH330" s="165"/>
      <c r="EI330" s="165"/>
      <c r="EJ330" s="165"/>
      <c r="EK330" s="165"/>
      <c r="EL330" s="165"/>
      <c r="EM330" s="165"/>
      <c r="EN330" s="165"/>
      <c r="EO330" s="165"/>
      <c r="EP330" s="165"/>
      <c r="EQ330" s="165"/>
      <c r="ER330" s="165"/>
      <c r="ES330" s="165"/>
      <c r="ET330" s="165"/>
      <c r="EU330" s="165"/>
      <c r="EV330" s="165">
        <f>EV332+EV333</f>
        <v>0</v>
      </c>
      <c r="EW330" s="165"/>
      <c r="EX330" s="165"/>
      <c r="EY330" s="165"/>
      <c r="EZ330" s="165"/>
      <c r="FA330" s="165"/>
      <c r="FB330" s="165"/>
      <c r="FC330" s="165"/>
      <c r="FD330" s="165"/>
      <c r="FE330" s="165"/>
      <c r="FF330" s="165"/>
      <c r="FG330" s="165"/>
      <c r="FH330" s="165"/>
      <c r="FI330" s="165"/>
      <c r="FJ330" s="165"/>
      <c r="FK330" s="165"/>
    </row>
    <row r="331" spans="1:167" s="33" customFormat="1" ht="30" customHeight="1">
      <c r="A331" s="32"/>
      <c r="B331" s="69" t="s">
        <v>1</v>
      </c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70"/>
      <c r="AC331" s="175"/>
      <c r="AD331" s="176"/>
      <c r="AE331" s="176"/>
      <c r="AF331" s="176"/>
      <c r="AG331" s="176"/>
      <c r="AH331" s="176"/>
      <c r="AI331" s="176"/>
      <c r="AJ331" s="176"/>
      <c r="AK331" s="177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74">
        <f t="shared" si="7"/>
        <v>0</v>
      </c>
      <c r="BB331" s="174"/>
      <c r="BC331" s="174"/>
      <c r="BD331" s="174"/>
      <c r="BE331" s="174"/>
      <c r="BF331" s="174"/>
      <c r="BG331" s="174"/>
      <c r="BH331" s="174"/>
      <c r="BI331" s="174"/>
      <c r="BJ331" s="174"/>
      <c r="BK331" s="174"/>
      <c r="BL331" s="174"/>
      <c r="BM331" s="174"/>
      <c r="BN331" s="174"/>
      <c r="BO331" s="174"/>
      <c r="BP331" s="174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173"/>
      <c r="CH331" s="173"/>
      <c r="CI331" s="173"/>
      <c r="CJ331" s="173"/>
      <c r="CK331" s="173"/>
      <c r="CL331" s="173"/>
      <c r="CM331" s="173"/>
      <c r="CN331" s="173"/>
      <c r="CO331" s="173"/>
      <c r="CP331" s="173"/>
      <c r="CQ331" s="173"/>
      <c r="CR331" s="173"/>
      <c r="CS331" s="173"/>
      <c r="CT331" s="173"/>
      <c r="CU331" s="173"/>
      <c r="CV331" s="173"/>
      <c r="CW331" s="173"/>
      <c r="CX331" s="173"/>
      <c r="CY331" s="173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</row>
    <row r="332" spans="1:167" s="33" customFormat="1" ht="30" customHeight="1">
      <c r="A332" s="34"/>
      <c r="B332" s="157" t="s">
        <v>187</v>
      </c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8"/>
      <c r="AC332" s="175"/>
      <c r="AD332" s="176"/>
      <c r="AE332" s="176"/>
      <c r="AF332" s="176"/>
      <c r="AG332" s="176"/>
      <c r="AH332" s="176"/>
      <c r="AI332" s="176"/>
      <c r="AJ332" s="176"/>
      <c r="AK332" s="177"/>
      <c r="AL332" s="169" t="s">
        <v>142</v>
      </c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74">
        <f t="shared" si="7"/>
        <v>0</v>
      </c>
      <c r="BB332" s="174"/>
      <c r="BC332" s="174"/>
      <c r="BD332" s="174"/>
      <c r="BE332" s="174"/>
      <c r="BF332" s="174"/>
      <c r="BG332" s="174"/>
      <c r="BH332" s="174"/>
      <c r="BI332" s="174"/>
      <c r="BJ332" s="174"/>
      <c r="BK332" s="174"/>
      <c r="BL332" s="174"/>
      <c r="BM332" s="174"/>
      <c r="BN332" s="174"/>
      <c r="BO332" s="174"/>
      <c r="BP332" s="174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173"/>
      <c r="CH332" s="173"/>
      <c r="CI332" s="173"/>
      <c r="CJ332" s="173"/>
      <c r="CK332" s="173"/>
      <c r="CL332" s="173"/>
      <c r="CM332" s="173"/>
      <c r="CN332" s="173"/>
      <c r="CO332" s="173"/>
      <c r="CP332" s="173"/>
      <c r="CQ332" s="173"/>
      <c r="CR332" s="173"/>
      <c r="CS332" s="173"/>
      <c r="CT332" s="173"/>
      <c r="CU332" s="173"/>
      <c r="CV332" s="173"/>
      <c r="CW332" s="173"/>
      <c r="CX332" s="173"/>
      <c r="CY332" s="173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</row>
    <row r="333" spans="1:167" s="33" customFormat="1" ht="30" customHeight="1">
      <c r="A333" s="36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2"/>
      <c r="AC333" s="178"/>
      <c r="AD333" s="179"/>
      <c r="AE333" s="179"/>
      <c r="AF333" s="179"/>
      <c r="AG333" s="179"/>
      <c r="AH333" s="179"/>
      <c r="AI333" s="179"/>
      <c r="AJ333" s="179"/>
      <c r="AK333" s="180"/>
      <c r="AL333" s="169" t="s">
        <v>143</v>
      </c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74">
        <f t="shared" si="7"/>
        <v>0</v>
      </c>
      <c r="BB333" s="174"/>
      <c r="BC333" s="174"/>
      <c r="BD333" s="174"/>
      <c r="BE333" s="174"/>
      <c r="BF333" s="174"/>
      <c r="BG333" s="174"/>
      <c r="BH333" s="174"/>
      <c r="BI333" s="174"/>
      <c r="BJ333" s="174"/>
      <c r="BK333" s="174"/>
      <c r="BL333" s="174"/>
      <c r="BM333" s="174"/>
      <c r="BN333" s="174"/>
      <c r="BO333" s="174"/>
      <c r="BP333" s="174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173"/>
      <c r="CH333" s="173"/>
      <c r="CI333" s="173"/>
      <c r="CJ333" s="173"/>
      <c r="CK333" s="173"/>
      <c r="CL333" s="173"/>
      <c r="CM333" s="173"/>
      <c r="CN333" s="173"/>
      <c r="CO333" s="173"/>
      <c r="CP333" s="173"/>
      <c r="CQ333" s="173"/>
      <c r="CR333" s="173"/>
      <c r="CS333" s="173"/>
      <c r="CT333" s="173"/>
      <c r="CU333" s="173"/>
      <c r="CV333" s="173"/>
      <c r="CW333" s="173"/>
      <c r="CX333" s="173"/>
      <c r="CY333" s="173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</row>
    <row r="334" spans="1:167" s="33" customFormat="1" ht="30" customHeight="1">
      <c r="A334" s="32"/>
      <c r="B334" s="69" t="s">
        <v>144</v>
      </c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70"/>
      <c r="AC334" s="183"/>
      <c r="AD334" s="184"/>
      <c r="AE334" s="184"/>
      <c r="AF334" s="184"/>
      <c r="AG334" s="184"/>
      <c r="AH334" s="184"/>
      <c r="AI334" s="184"/>
      <c r="AJ334" s="184"/>
      <c r="AK334" s="185"/>
      <c r="AL334" s="172" t="s">
        <v>145</v>
      </c>
      <c r="AM334" s="172"/>
      <c r="AN334" s="172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1">
        <f t="shared" si="7"/>
        <v>97122</v>
      </c>
      <c r="BB334" s="147"/>
      <c r="BC334" s="147"/>
      <c r="BD334" s="147"/>
      <c r="BE334" s="147"/>
      <c r="BF334" s="147"/>
      <c r="BG334" s="147"/>
      <c r="BH334" s="147"/>
      <c r="BI334" s="147"/>
      <c r="BJ334" s="147"/>
      <c r="BK334" s="147"/>
      <c r="BL334" s="147"/>
      <c r="BM334" s="147"/>
      <c r="BN334" s="147"/>
      <c r="BO334" s="147"/>
      <c r="BP334" s="147"/>
      <c r="BQ334" s="165">
        <f>BQ336+BQ337+BQ338</f>
        <v>97122</v>
      </c>
      <c r="BR334" s="165"/>
      <c r="BS334" s="165"/>
      <c r="BT334" s="165"/>
      <c r="BU334" s="165"/>
      <c r="BV334" s="165"/>
      <c r="BW334" s="165"/>
      <c r="BX334" s="165"/>
      <c r="BY334" s="165"/>
      <c r="BZ334" s="165"/>
      <c r="CA334" s="165"/>
      <c r="CB334" s="165"/>
      <c r="CC334" s="165"/>
      <c r="CD334" s="165"/>
      <c r="CE334" s="165"/>
      <c r="CF334" s="165"/>
      <c r="CG334" s="170">
        <f>CG336+CG337+CG338</f>
        <v>0</v>
      </c>
      <c r="CH334" s="170"/>
      <c r="CI334" s="170"/>
      <c r="CJ334" s="170"/>
      <c r="CK334" s="170"/>
      <c r="CL334" s="170"/>
      <c r="CM334" s="170"/>
      <c r="CN334" s="170"/>
      <c r="CO334" s="170"/>
      <c r="CP334" s="170"/>
      <c r="CQ334" s="170"/>
      <c r="CR334" s="170"/>
      <c r="CS334" s="170"/>
      <c r="CT334" s="170"/>
      <c r="CU334" s="170"/>
      <c r="CV334" s="170"/>
      <c r="CW334" s="170"/>
      <c r="CX334" s="170"/>
      <c r="CY334" s="170"/>
      <c r="CZ334" s="165">
        <f>CZ336+CZ337+CZ338</f>
        <v>0</v>
      </c>
      <c r="DA334" s="165"/>
      <c r="DB334" s="165"/>
      <c r="DC334" s="165"/>
      <c r="DD334" s="165"/>
      <c r="DE334" s="165"/>
      <c r="DF334" s="165"/>
      <c r="DG334" s="165"/>
      <c r="DH334" s="165"/>
      <c r="DI334" s="165"/>
      <c r="DJ334" s="165"/>
      <c r="DK334" s="165"/>
      <c r="DL334" s="165"/>
      <c r="DM334" s="165"/>
      <c r="DN334" s="165"/>
      <c r="DO334" s="165"/>
      <c r="DP334" s="165">
        <f>DP336+DP337+DP338</f>
        <v>0</v>
      </c>
      <c r="DQ334" s="165"/>
      <c r="DR334" s="165"/>
      <c r="DS334" s="165"/>
      <c r="DT334" s="165"/>
      <c r="DU334" s="165"/>
      <c r="DV334" s="165"/>
      <c r="DW334" s="165"/>
      <c r="DX334" s="165"/>
      <c r="DY334" s="165"/>
      <c r="DZ334" s="165"/>
      <c r="EA334" s="165"/>
      <c r="EB334" s="165"/>
      <c r="EC334" s="165"/>
      <c r="ED334" s="165"/>
      <c r="EE334" s="165"/>
      <c r="EF334" s="165">
        <f>EF336+EF337+EF338</f>
        <v>0</v>
      </c>
      <c r="EG334" s="165"/>
      <c r="EH334" s="165"/>
      <c r="EI334" s="165"/>
      <c r="EJ334" s="165"/>
      <c r="EK334" s="165"/>
      <c r="EL334" s="165"/>
      <c r="EM334" s="165"/>
      <c r="EN334" s="165"/>
      <c r="EO334" s="165"/>
      <c r="EP334" s="165"/>
      <c r="EQ334" s="165"/>
      <c r="ER334" s="165"/>
      <c r="ES334" s="165"/>
      <c r="ET334" s="165"/>
      <c r="EU334" s="165"/>
      <c r="EV334" s="165">
        <f>EV336+EV337+EV338</f>
        <v>0</v>
      </c>
      <c r="EW334" s="165"/>
      <c r="EX334" s="165"/>
      <c r="EY334" s="165"/>
      <c r="EZ334" s="165"/>
      <c r="FA334" s="165"/>
      <c r="FB334" s="165"/>
      <c r="FC334" s="165"/>
      <c r="FD334" s="165"/>
      <c r="FE334" s="165"/>
      <c r="FF334" s="165"/>
      <c r="FG334" s="165"/>
      <c r="FH334" s="165"/>
      <c r="FI334" s="165"/>
      <c r="FJ334" s="165"/>
      <c r="FK334" s="165"/>
    </row>
    <row r="335" spans="1:167" s="33" customFormat="1" ht="30" customHeight="1">
      <c r="A335" s="32"/>
      <c r="B335" s="69" t="s">
        <v>1</v>
      </c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70"/>
      <c r="AC335" s="178"/>
      <c r="AD335" s="179"/>
      <c r="AE335" s="179"/>
      <c r="AF335" s="179"/>
      <c r="AG335" s="179"/>
      <c r="AH335" s="179"/>
      <c r="AI335" s="179"/>
      <c r="AJ335" s="179"/>
      <c r="AK335" s="180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8">
        <f t="shared" si="7"/>
        <v>0</v>
      </c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186"/>
      <c r="CH335" s="186"/>
      <c r="CI335" s="186"/>
      <c r="CJ335" s="186"/>
      <c r="CK335" s="186"/>
      <c r="CL335" s="186"/>
      <c r="CM335" s="186"/>
      <c r="CN335" s="186"/>
      <c r="CO335" s="186"/>
      <c r="CP335" s="186"/>
      <c r="CQ335" s="186"/>
      <c r="CR335" s="186"/>
      <c r="CS335" s="186"/>
      <c r="CT335" s="186"/>
      <c r="CU335" s="186"/>
      <c r="CV335" s="186"/>
      <c r="CW335" s="186"/>
      <c r="CX335" s="186"/>
      <c r="CY335" s="186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  <c r="FE335" s="59"/>
      <c r="FF335" s="59"/>
      <c r="FG335" s="59"/>
      <c r="FH335" s="59"/>
      <c r="FI335" s="59"/>
      <c r="FJ335" s="59"/>
      <c r="FK335" s="59"/>
    </row>
    <row r="336" spans="1:170" s="33" customFormat="1" ht="30" customHeight="1">
      <c r="A336" s="32"/>
      <c r="B336" s="69" t="s">
        <v>147</v>
      </c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70"/>
      <c r="AC336" s="159" t="s">
        <v>152</v>
      </c>
      <c r="AD336" s="160"/>
      <c r="AE336" s="160"/>
      <c r="AF336" s="160"/>
      <c r="AG336" s="160"/>
      <c r="AH336" s="160"/>
      <c r="AI336" s="160"/>
      <c r="AJ336" s="160"/>
      <c r="AK336" s="161"/>
      <c r="AL336" s="67" t="s">
        <v>146</v>
      </c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8">
        <f t="shared" si="7"/>
        <v>94642</v>
      </c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162">
        <f>86812+7830</f>
        <v>94642</v>
      </c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86"/>
      <c r="CH336" s="186"/>
      <c r="CI336" s="186"/>
      <c r="CJ336" s="186"/>
      <c r="CK336" s="186"/>
      <c r="CL336" s="186"/>
      <c r="CM336" s="186"/>
      <c r="CN336" s="186"/>
      <c r="CO336" s="186"/>
      <c r="CP336" s="186"/>
      <c r="CQ336" s="186"/>
      <c r="CR336" s="186"/>
      <c r="CS336" s="186"/>
      <c r="CT336" s="186"/>
      <c r="CU336" s="186"/>
      <c r="CV336" s="186"/>
      <c r="CW336" s="186"/>
      <c r="CX336" s="186"/>
      <c r="CY336" s="186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162">
        <v>0</v>
      </c>
      <c r="EG336" s="162"/>
      <c r="EH336" s="162"/>
      <c r="EI336" s="162"/>
      <c r="EJ336" s="162"/>
      <c r="EK336" s="162"/>
      <c r="EL336" s="162"/>
      <c r="EM336" s="162"/>
      <c r="EN336" s="162"/>
      <c r="EO336" s="162"/>
      <c r="EP336" s="162"/>
      <c r="EQ336" s="162"/>
      <c r="ER336" s="162"/>
      <c r="ES336" s="162"/>
      <c r="ET336" s="162"/>
      <c r="EU336" s="162"/>
      <c r="EV336" s="59"/>
      <c r="EW336" s="59"/>
      <c r="EX336" s="59"/>
      <c r="EY336" s="59"/>
      <c r="EZ336" s="59"/>
      <c r="FA336" s="59"/>
      <c r="FB336" s="59"/>
      <c r="FC336" s="59"/>
      <c r="FD336" s="59"/>
      <c r="FE336" s="59"/>
      <c r="FF336" s="59"/>
      <c r="FG336" s="59"/>
      <c r="FH336" s="59"/>
      <c r="FI336" s="59"/>
      <c r="FJ336" s="59"/>
      <c r="FK336" s="59"/>
      <c r="FN336" s="33">
        <v>290</v>
      </c>
    </row>
    <row r="337" spans="1:170" s="33" customFormat="1" ht="30" customHeight="1">
      <c r="A337" s="32"/>
      <c r="B337" s="69" t="s">
        <v>149</v>
      </c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70"/>
      <c r="AC337" s="175"/>
      <c r="AD337" s="176"/>
      <c r="AE337" s="176"/>
      <c r="AF337" s="176"/>
      <c r="AG337" s="176"/>
      <c r="AH337" s="176"/>
      <c r="AI337" s="176"/>
      <c r="AJ337" s="176"/>
      <c r="AK337" s="177"/>
      <c r="AL337" s="67" t="s">
        <v>148</v>
      </c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8">
        <f t="shared" si="7"/>
        <v>2480</v>
      </c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162">
        <v>2480</v>
      </c>
      <c r="BR337" s="162"/>
      <c r="BS337" s="162"/>
      <c r="BT337" s="162"/>
      <c r="BU337" s="162"/>
      <c r="BV337" s="162"/>
      <c r="BW337" s="162"/>
      <c r="BX337" s="162"/>
      <c r="BY337" s="162"/>
      <c r="BZ337" s="162"/>
      <c r="CA337" s="162"/>
      <c r="CB337" s="162"/>
      <c r="CC337" s="162"/>
      <c r="CD337" s="162"/>
      <c r="CE337" s="162"/>
      <c r="CF337" s="162"/>
      <c r="CG337" s="186"/>
      <c r="CH337" s="186"/>
      <c r="CI337" s="186"/>
      <c r="CJ337" s="186"/>
      <c r="CK337" s="186"/>
      <c r="CL337" s="186"/>
      <c r="CM337" s="186"/>
      <c r="CN337" s="186"/>
      <c r="CO337" s="186"/>
      <c r="CP337" s="186"/>
      <c r="CQ337" s="186"/>
      <c r="CR337" s="186"/>
      <c r="CS337" s="186"/>
      <c r="CT337" s="186"/>
      <c r="CU337" s="186"/>
      <c r="CV337" s="186"/>
      <c r="CW337" s="186"/>
      <c r="CX337" s="186"/>
      <c r="CY337" s="186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162">
        <v>0</v>
      </c>
      <c r="EG337" s="162"/>
      <c r="EH337" s="162"/>
      <c r="EI337" s="162"/>
      <c r="EJ337" s="162"/>
      <c r="EK337" s="162"/>
      <c r="EL337" s="162"/>
      <c r="EM337" s="162"/>
      <c r="EN337" s="162"/>
      <c r="EO337" s="162"/>
      <c r="EP337" s="162"/>
      <c r="EQ337" s="162"/>
      <c r="ER337" s="162"/>
      <c r="ES337" s="162"/>
      <c r="ET337" s="162"/>
      <c r="EU337" s="162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N337" s="33">
        <v>290</v>
      </c>
    </row>
    <row r="338" spans="1:170" s="33" customFormat="1" ht="30" customHeight="1">
      <c r="A338" s="32"/>
      <c r="B338" s="69" t="s">
        <v>151</v>
      </c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70"/>
      <c r="AC338" s="178"/>
      <c r="AD338" s="179"/>
      <c r="AE338" s="179"/>
      <c r="AF338" s="179"/>
      <c r="AG338" s="179"/>
      <c r="AH338" s="179"/>
      <c r="AI338" s="179"/>
      <c r="AJ338" s="179"/>
      <c r="AK338" s="180"/>
      <c r="AL338" s="67" t="s">
        <v>150</v>
      </c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8">
        <f t="shared" si="7"/>
        <v>0</v>
      </c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162">
        <v>0</v>
      </c>
      <c r="BR338" s="162"/>
      <c r="BS338" s="162"/>
      <c r="BT338" s="162"/>
      <c r="BU338" s="162"/>
      <c r="BV338" s="162"/>
      <c r="BW338" s="162"/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86"/>
      <c r="CH338" s="186"/>
      <c r="CI338" s="186"/>
      <c r="CJ338" s="186"/>
      <c r="CK338" s="186"/>
      <c r="CL338" s="186"/>
      <c r="CM338" s="186"/>
      <c r="CN338" s="186"/>
      <c r="CO338" s="186"/>
      <c r="CP338" s="186"/>
      <c r="CQ338" s="186"/>
      <c r="CR338" s="186"/>
      <c r="CS338" s="186"/>
      <c r="CT338" s="186"/>
      <c r="CU338" s="186"/>
      <c r="CV338" s="186"/>
      <c r="CW338" s="186"/>
      <c r="CX338" s="186"/>
      <c r="CY338" s="186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162">
        <v>0</v>
      </c>
      <c r="EG338" s="162"/>
      <c r="EH338" s="162"/>
      <c r="EI338" s="162"/>
      <c r="EJ338" s="162"/>
      <c r="EK338" s="162"/>
      <c r="EL338" s="162"/>
      <c r="EM338" s="162"/>
      <c r="EN338" s="162"/>
      <c r="EO338" s="162"/>
      <c r="EP338" s="162"/>
      <c r="EQ338" s="162"/>
      <c r="ER338" s="162"/>
      <c r="ES338" s="162"/>
      <c r="ET338" s="162"/>
      <c r="EU338" s="162"/>
      <c r="EV338" s="59"/>
      <c r="EW338" s="59"/>
      <c r="EX338" s="59"/>
      <c r="EY338" s="59"/>
      <c r="EZ338" s="59"/>
      <c r="FA338" s="59"/>
      <c r="FB338" s="59"/>
      <c r="FC338" s="59"/>
      <c r="FD338" s="59"/>
      <c r="FE338" s="59"/>
      <c r="FF338" s="59"/>
      <c r="FG338" s="59"/>
      <c r="FH338" s="59"/>
      <c r="FI338" s="59"/>
      <c r="FJ338" s="59"/>
      <c r="FK338" s="59"/>
      <c r="FN338" s="33">
        <v>290</v>
      </c>
    </row>
    <row r="339" spans="1:167" s="33" customFormat="1" ht="30" customHeight="1">
      <c r="A339" s="34"/>
      <c r="B339" s="157" t="s">
        <v>154</v>
      </c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8"/>
      <c r="AC339" s="159" t="s">
        <v>153</v>
      </c>
      <c r="AD339" s="160"/>
      <c r="AE339" s="160"/>
      <c r="AF339" s="160"/>
      <c r="AG339" s="160"/>
      <c r="AH339" s="160"/>
      <c r="AI339" s="160"/>
      <c r="AJ339" s="160"/>
      <c r="AK339" s="161"/>
      <c r="AL339" s="172" t="s">
        <v>150</v>
      </c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47">
        <f t="shared" si="7"/>
        <v>0</v>
      </c>
      <c r="BB339" s="147"/>
      <c r="BC339" s="147"/>
      <c r="BD339" s="147"/>
      <c r="BE339" s="147"/>
      <c r="BF339" s="147"/>
      <c r="BG339" s="147"/>
      <c r="BH339" s="147"/>
      <c r="BI339" s="147"/>
      <c r="BJ339" s="147"/>
      <c r="BK339" s="147"/>
      <c r="BL339" s="147"/>
      <c r="BM339" s="147"/>
      <c r="BN339" s="147"/>
      <c r="BO339" s="147"/>
      <c r="BP339" s="147"/>
      <c r="BQ339" s="165"/>
      <c r="BR339" s="165"/>
      <c r="BS339" s="165"/>
      <c r="BT339" s="165"/>
      <c r="BU339" s="165"/>
      <c r="BV339" s="165"/>
      <c r="BW339" s="165"/>
      <c r="BX339" s="165"/>
      <c r="BY339" s="165"/>
      <c r="BZ339" s="165"/>
      <c r="CA339" s="165"/>
      <c r="CB339" s="165"/>
      <c r="CC339" s="165"/>
      <c r="CD339" s="165"/>
      <c r="CE339" s="165"/>
      <c r="CF339" s="165"/>
      <c r="CG339" s="170"/>
      <c r="CH339" s="170"/>
      <c r="CI339" s="170"/>
      <c r="CJ339" s="170"/>
      <c r="CK339" s="170"/>
      <c r="CL339" s="170"/>
      <c r="CM339" s="170"/>
      <c r="CN339" s="170"/>
      <c r="CO339" s="170"/>
      <c r="CP339" s="170"/>
      <c r="CQ339" s="170"/>
      <c r="CR339" s="170"/>
      <c r="CS339" s="170"/>
      <c r="CT339" s="170"/>
      <c r="CU339" s="170"/>
      <c r="CV339" s="170"/>
      <c r="CW339" s="170"/>
      <c r="CX339" s="170"/>
      <c r="CY339" s="170"/>
      <c r="CZ339" s="165"/>
      <c r="DA339" s="165"/>
      <c r="DB339" s="165"/>
      <c r="DC339" s="165"/>
      <c r="DD339" s="165"/>
      <c r="DE339" s="165"/>
      <c r="DF339" s="165"/>
      <c r="DG339" s="165"/>
      <c r="DH339" s="165"/>
      <c r="DI339" s="165"/>
      <c r="DJ339" s="165"/>
      <c r="DK339" s="165"/>
      <c r="DL339" s="165"/>
      <c r="DM339" s="165"/>
      <c r="DN339" s="165"/>
      <c r="DO339" s="165"/>
      <c r="DP339" s="165"/>
      <c r="DQ339" s="165"/>
      <c r="DR339" s="165"/>
      <c r="DS339" s="165"/>
      <c r="DT339" s="165"/>
      <c r="DU339" s="165"/>
      <c r="DV339" s="165"/>
      <c r="DW339" s="165"/>
      <c r="DX339" s="165"/>
      <c r="DY339" s="165"/>
      <c r="DZ339" s="165"/>
      <c r="EA339" s="165"/>
      <c r="EB339" s="165"/>
      <c r="EC339" s="165"/>
      <c r="ED339" s="165"/>
      <c r="EE339" s="165"/>
      <c r="EF339" s="165"/>
      <c r="EG339" s="165"/>
      <c r="EH339" s="165"/>
      <c r="EI339" s="165"/>
      <c r="EJ339" s="165"/>
      <c r="EK339" s="165"/>
      <c r="EL339" s="165"/>
      <c r="EM339" s="165"/>
      <c r="EN339" s="165"/>
      <c r="EO339" s="165"/>
      <c r="EP339" s="165"/>
      <c r="EQ339" s="165"/>
      <c r="ER339" s="165"/>
      <c r="ES339" s="165"/>
      <c r="ET339" s="165"/>
      <c r="EU339" s="165"/>
      <c r="EV339" s="165"/>
      <c r="EW339" s="165"/>
      <c r="EX339" s="165"/>
      <c r="EY339" s="165"/>
      <c r="EZ339" s="165"/>
      <c r="FA339" s="165"/>
      <c r="FB339" s="165"/>
      <c r="FC339" s="165"/>
      <c r="FD339" s="165"/>
      <c r="FE339" s="165"/>
      <c r="FF339" s="165"/>
      <c r="FG339" s="165"/>
      <c r="FH339" s="165"/>
      <c r="FI339" s="165"/>
      <c r="FJ339" s="165"/>
      <c r="FK339" s="165"/>
    </row>
    <row r="340" spans="1:167" s="33" customFormat="1" ht="30" customHeight="1">
      <c r="A340" s="32"/>
      <c r="B340" s="69" t="s">
        <v>156</v>
      </c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70"/>
      <c r="AC340" s="159" t="s">
        <v>155</v>
      </c>
      <c r="AD340" s="160"/>
      <c r="AE340" s="160"/>
      <c r="AF340" s="160"/>
      <c r="AG340" s="160"/>
      <c r="AH340" s="160"/>
      <c r="AI340" s="160"/>
      <c r="AJ340" s="160"/>
      <c r="AK340" s="161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1">
        <f t="shared" si="7"/>
        <v>0</v>
      </c>
      <c r="BB340" s="147"/>
      <c r="BC340" s="147"/>
      <c r="BD340" s="147"/>
      <c r="BE340" s="147"/>
      <c r="BF340" s="147"/>
      <c r="BG340" s="147"/>
      <c r="BH340" s="147"/>
      <c r="BI340" s="147"/>
      <c r="BJ340" s="147"/>
      <c r="BK340" s="147"/>
      <c r="BL340" s="147"/>
      <c r="BM340" s="147"/>
      <c r="BN340" s="147"/>
      <c r="BO340" s="147"/>
      <c r="BP340" s="147"/>
      <c r="BQ340" s="165">
        <f>BQ342</f>
        <v>0</v>
      </c>
      <c r="BR340" s="165"/>
      <c r="BS340" s="165"/>
      <c r="BT340" s="165"/>
      <c r="BU340" s="165"/>
      <c r="BV340" s="165"/>
      <c r="BW340" s="165"/>
      <c r="BX340" s="165"/>
      <c r="BY340" s="165"/>
      <c r="BZ340" s="165"/>
      <c r="CA340" s="165"/>
      <c r="CB340" s="165"/>
      <c r="CC340" s="165"/>
      <c r="CD340" s="165"/>
      <c r="CE340" s="165"/>
      <c r="CF340" s="165"/>
      <c r="CG340" s="170">
        <f>CG342</f>
        <v>0</v>
      </c>
      <c r="CH340" s="170"/>
      <c r="CI340" s="170"/>
      <c r="CJ340" s="170"/>
      <c r="CK340" s="170"/>
      <c r="CL340" s="170"/>
      <c r="CM340" s="170"/>
      <c r="CN340" s="170"/>
      <c r="CO340" s="170"/>
      <c r="CP340" s="170"/>
      <c r="CQ340" s="170"/>
      <c r="CR340" s="170"/>
      <c r="CS340" s="170"/>
      <c r="CT340" s="170"/>
      <c r="CU340" s="170"/>
      <c r="CV340" s="170"/>
      <c r="CW340" s="170"/>
      <c r="CX340" s="170"/>
      <c r="CY340" s="170"/>
      <c r="CZ340" s="165">
        <f>CZ342</f>
        <v>0</v>
      </c>
      <c r="DA340" s="165"/>
      <c r="DB340" s="165"/>
      <c r="DC340" s="165"/>
      <c r="DD340" s="165"/>
      <c r="DE340" s="165"/>
      <c r="DF340" s="165"/>
      <c r="DG340" s="165"/>
      <c r="DH340" s="165"/>
      <c r="DI340" s="165"/>
      <c r="DJ340" s="165"/>
      <c r="DK340" s="165"/>
      <c r="DL340" s="165"/>
      <c r="DM340" s="165"/>
      <c r="DN340" s="165"/>
      <c r="DO340" s="165"/>
      <c r="DP340" s="165">
        <f>DP342</f>
        <v>0</v>
      </c>
      <c r="DQ340" s="165"/>
      <c r="DR340" s="165"/>
      <c r="DS340" s="165"/>
      <c r="DT340" s="165"/>
      <c r="DU340" s="165"/>
      <c r="DV340" s="165"/>
      <c r="DW340" s="165"/>
      <c r="DX340" s="165"/>
      <c r="DY340" s="165"/>
      <c r="DZ340" s="165"/>
      <c r="EA340" s="165"/>
      <c r="EB340" s="165"/>
      <c r="EC340" s="165"/>
      <c r="ED340" s="165"/>
      <c r="EE340" s="165"/>
      <c r="EF340" s="165">
        <f>EF342</f>
        <v>0</v>
      </c>
      <c r="EG340" s="165"/>
      <c r="EH340" s="165"/>
      <c r="EI340" s="165"/>
      <c r="EJ340" s="165"/>
      <c r="EK340" s="165"/>
      <c r="EL340" s="165"/>
      <c r="EM340" s="165"/>
      <c r="EN340" s="165"/>
      <c r="EO340" s="165"/>
      <c r="EP340" s="165"/>
      <c r="EQ340" s="165"/>
      <c r="ER340" s="165"/>
      <c r="ES340" s="165"/>
      <c r="ET340" s="165"/>
      <c r="EU340" s="165"/>
      <c r="EV340" s="165">
        <f>EV342</f>
        <v>0</v>
      </c>
      <c r="EW340" s="165"/>
      <c r="EX340" s="165"/>
      <c r="EY340" s="165"/>
      <c r="EZ340" s="165"/>
      <c r="FA340" s="165"/>
      <c r="FB340" s="165"/>
      <c r="FC340" s="165"/>
      <c r="FD340" s="165"/>
      <c r="FE340" s="165"/>
      <c r="FF340" s="165"/>
      <c r="FG340" s="165"/>
      <c r="FH340" s="165"/>
      <c r="FI340" s="165"/>
      <c r="FJ340" s="165"/>
      <c r="FK340" s="165"/>
    </row>
    <row r="341" spans="1:167" s="33" customFormat="1" ht="30" customHeight="1">
      <c r="A341" s="32"/>
      <c r="B341" s="69" t="s">
        <v>1</v>
      </c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70"/>
      <c r="AC341" s="175"/>
      <c r="AD341" s="176"/>
      <c r="AE341" s="176"/>
      <c r="AF341" s="176"/>
      <c r="AG341" s="176"/>
      <c r="AH341" s="176"/>
      <c r="AI341" s="176"/>
      <c r="AJ341" s="176"/>
      <c r="AK341" s="177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74">
        <f aca="true" t="shared" si="8" ref="BA341:BA367">BQ341+CG341+CZ341+DP341+EF341</f>
        <v>0</v>
      </c>
      <c r="BB341" s="174"/>
      <c r="BC341" s="174"/>
      <c r="BD341" s="174"/>
      <c r="BE341" s="174"/>
      <c r="BF341" s="174"/>
      <c r="BG341" s="174"/>
      <c r="BH341" s="174"/>
      <c r="BI341" s="174"/>
      <c r="BJ341" s="174"/>
      <c r="BK341" s="174"/>
      <c r="BL341" s="174"/>
      <c r="BM341" s="174"/>
      <c r="BN341" s="174"/>
      <c r="BO341" s="174"/>
      <c r="BP341" s="174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173"/>
      <c r="CH341" s="173"/>
      <c r="CI341" s="173"/>
      <c r="CJ341" s="173"/>
      <c r="CK341" s="173"/>
      <c r="CL341" s="173"/>
      <c r="CM341" s="173"/>
      <c r="CN341" s="173"/>
      <c r="CO341" s="173"/>
      <c r="CP341" s="173"/>
      <c r="CQ341" s="173"/>
      <c r="CR341" s="173"/>
      <c r="CS341" s="173"/>
      <c r="CT341" s="173"/>
      <c r="CU341" s="173"/>
      <c r="CV341" s="173"/>
      <c r="CW341" s="173"/>
      <c r="CX341" s="173"/>
      <c r="CY341" s="173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</row>
    <row r="342" spans="1:167" s="33" customFormat="1" ht="30" customHeight="1">
      <c r="A342" s="35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  <c r="AB342" s="182"/>
      <c r="AC342" s="178"/>
      <c r="AD342" s="179"/>
      <c r="AE342" s="179"/>
      <c r="AF342" s="179"/>
      <c r="AG342" s="179"/>
      <c r="AH342" s="179"/>
      <c r="AI342" s="179"/>
      <c r="AJ342" s="179"/>
      <c r="AK342" s="180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74">
        <f t="shared" si="8"/>
        <v>0</v>
      </c>
      <c r="BB342" s="174"/>
      <c r="BC342" s="174"/>
      <c r="BD342" s="174"/>
      <c r="BE342" s="174"/>
      <c r="BF342" s="174"/>
      <c r="BG342" s="174"/>
      <c r="BH342" s="174"/>
      <c r="BI342" s="174"/>
      <c r="BJ342" s="174"/>
      <c r="BK342" s="174"/>
      <c r="BL342" s="174"/>
      <c r="BM342" s="174"/>
      <c r="BN342" s="174"/>
      <c r="BO342" s="174"/>
      <c r="BP342" s="174"/>
      <c r="BQ342" s="60">
        <v>0</v>
      </c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173"/>
      <c r="CH342" s="173"/>
      <c r="CI342" s="173"/>
      <c r="CJ342" s="173"/>
      <c r="CK342" s="173"/>
      <c r="CL342" s="173"/>
      <c r="CM342" s="173"/>
      <c r="CN342" s="173"/>
      <c r="CO342" s="173"/>
      <c r="CP342" s="173"/>
      <c r="CQ342" s="173"/>
      <c r="CR342" s="173"/>
      <c r="CS342" s="173"/>
      <c r="CT342" s="173"/>
      <c r="CU342" s="173"/>
      <c r="CV342" s="173"/>
      <c r="CW342" s="173"/>
      <c r="CX342" s="173"/>
      <c r="CY342" s="173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</row>
    <row r="343" spans="1:167" s="33" customFormat="1" ht="30" customHeight="1">
      <c r="A343" s="30"/>
      <c r="B343" s="119" t="s">
        <v>157</v>
      </c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20"/>
      <c r="AC343" s="190"/>
      <c r="AD343" s="191"/>
      <c r="AE343" s="191"/>
      <c r="AF343" s="191"/>
      <c r="AG343" s="191"/>
      <c r="AH343" s="191"/>
      <c r="AI343" s="191"/>
      <c r="AJ343" s="191"/>
      <c r="AK343" s="192"/>
      <c r="AL343" s="172" t="s">
        <v>153</v>
      </c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47">
        <f t="shared" si="8"/>
        <v>1697444.33</v>
      </c>
      <c r="BB343" s="147"/>
      <c r="BC343" s="147"/>
      <c r="BD343" s="147"/>
      <c r="BE343" s="147"/>
      <c r="BF343" s="147"/>
      <c r="BG343" s="147"/>
      <c r="BH343" s="147"/>
      <c r="BI343" s="147"/>
      <c r="BJ343" s="147"/>
      <c r="BK343" s="147"/>
      <c r="BL343" s="147"/>
      <c r="BM343" s="147"/>
      <c r="BN343" s="147"/>
      <c r="BO343" s="147"/>
      <c r="BP343" s="147"/>
      <c r="BQ343" s="165">
        <f>BQ345+BQ346+BQ347+BQ348+BQ349+BQ350+BQ351+BQ352+BQ353+BQ354+BQ355+BQ356+BQ357</f>
        <v>1664167.72</v>
      </c>
      <c r="BR343" s="165"/>
      <c r="BS343" s="165"/>
      <c r="BT343" s="165"/>
      <c r="BU343" s="165"/>
      <c r="BV343" s="165"/>
      <c r="BW343" s="165"/>
      <c r="BX343" s="165"/>
      <c r="BY343" s="165"/>
      <c r="BZ343" s="165"/>
      <c r="CA343" s="165"/>
      <c r="CB343" s="165"/>
      <c r="CC343" s="165"/>
      <c r="CD343" s="165"/>
      <c r="CE343" s="165"/>
      <c r="CF343" s="165"/>
      <c r="CG343" s="170">
        <f>CG345+CG346+CG347+CG348+CG349+CG350+CG351+CG352+CG353+CG354+CG355+CG356+CG357</f>
        <v>33276.61</v>
      </c>
      <c r="CH343" s="170"/>
      <c r="CI343" s="170"/>
      <c r="CJ343" s="170"/>
      <c r="CK343" s="170"/>
      <c r="CL343" s="170"/>
      <c r="CM343" s="170"/>
      <c r="CN343" s="170"/>
      <c r="CO343" s="170"/>
      <c r="CP343" s="170"/>
      <c r="CQ343" s="170"/>
      <c r="CR343" s="170"/>
      <c r="CS343" s="170"/>
      <c r="CT343" s="170"/>
      <c r="CU343" s="170"/>
      <c r="CV343" s="170"/>
      <c r="CW343" s="170"/>
      <c r="CX343" s="170"/>
      <c r="CY343" s="170"/>
      <c r="CZ343" s="165">
        <f>CZ345+CZ346+CZ347+CZ348+CZ349+CZ350+CZ351+CZ352+CZ353+CZ354+CZ355+CZ356+CZ357</f>
        <v>0</v>
      </c>
      <c r="DA343" s="165"/>
      <c r="DB343" s="165"/>
      <c r="DC343" s="165"/>
      <c r="DD343" s="165"/>
      <c r="DE343" s="165"/>
      <c r="DF343" s="165"/>
      <c r="DG343" s="165"/>
      <c r="DH343" s="165"/>
      <c r="DI343" s="165"/>
      <c r="DJ343" s="165"/>
      <c r="DK343" s="165"/>
      <c r="DL343" s="165"/>
      <c r="DM343" s="165"/>
      <c r="DN343" s="165"/>
      <c r="DO343" s="165"/>
      <c r="DP343" s="165">
        <f>DP345+DP346+DP347+DP348+DP349+DP350+DP351+DP352+DP353+DP354+DP355+DP356+DP357</f>
        <v>0</v>
      </c>
      <c r="DQ343" s="165"/>
      <c r="DR343" s="165"/>
      <c r="DS343" s="165"/>
      <c r="DT343" s="165"/>
      <c r="DU343" s="165"/>
      <c r="DV343" s="165"/>
      <c r="DW343" s="165"/>
      <c r="DX343" s="165"/>
      <c r="DY343" s="165"/>
      <c r="DZ343" s="165"/>
      <c r="EA343" s="165"/>
      <c r="EB343" s="165"/>
      <c r="EC343" s="165"/>
      <c r="ED343" s="165"/>
      <c r="EE343" s="165"/>
      <c r="EF343" s="165">
        <f>EF345+EF346+EF347+EF348+EF349+EF350+EF351+EF352+EF353+EF354+EF355+EF356+EF357</f>
        <v>0</v>
      </c>
      <c r="EG343" s="165"/>
      <c r="EH343" s="165"/>
      <c r="EI343" s="165"/>
      <c r="EJ343" s="165"/>
      <c r="EK343" s="165"/>
      <c r="EL343" s="165"/>
      <c r="EM343" s="165"/>
      <c r="EN343" s="165"/>
      <c r="EO343" s="165"/>
      <c r="EP343" s="165"/>
      <c r="EQ343" s="165"/>
      <c r="ER343" s="165"/>
      <c r="ES343" s="165"/>
      <c r="ET343" s="165"/>
      <c r="EU343" s="165"/>
      <c r="EV343" s="165">
        <f>EV345+EV346+EV347+EV348+EV349+EV350+EV351+EV352+EV353+EV354+EV355+EV356+EV357</f>
        <v>0</v>
      </c>
      <c r="EW343" s="165"/>
      <c r="EX343" s="165"/>
      <c r="EY343" s="165"/>
      <c r="EZ343" s="165"/>
      <c r="FA343" s="165"/>
      <c r="FB343" s="165"/>
      <c r="FC343" s="165"/>
      <c r="FD343" s="165"/>
      <c r="FE343" s="165"/>
      <c r="FF343" s="165"/>
      <c r="FG343" s="165"/>
      <c r="FH343" s="165"/>
      <c r="FI343" s="165"/>
      <c r="FJ343" s="165"/>
      <c r="FK343" s="165"/>
    </row>
    <row r="344" spans="1:167" s="33" customFormat="1" ht="30" customHeight="1">
      <c r="A344" s="30"/>
      <c r="B344" s="119" t="s">
        <v>1</v>
      </c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20"/>
      <c r="AC344" s="187"/>
      <c r="AD344" s="188"/>
      <c r="AE344" s="188"/>
      <c r="AF344" s="188"/>
      <c r="AG344" s="188"/>
      <c r="AH344" s="188"/>
      <c r="AI344" s="188"/>
      <c r="AJ344" s="188"/>
      <c r="AK344" s="18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74">
        <f t="shared" si="8"/>
        <v>0</v>
      </c>
      <c r="BB344" s="174"/>
      <c r="BC344" s="174"/>
      <c r="BD344" s="174"/>
      <c r="BE344" s="174"/>
      <c r="BF344" s="174"/>
      <c r="BG344" s="174"/>
      <c r="BH344" s="174"/>
      <c r="BI344" s="174"/>
      <c r="BJ344" s="174"/>
      <c r="BK344" s="174"/>
      <c r="BL344" s="174"/>
      <c r="BM344" s="174"/>
      <c r="BN344" s="174"/>
      <c r="BO344" s="174"/>
      <c r="BP344" s="174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173"/>
      <c r="CH344" s="173"/>
      <c r="CI344" s="173"/>
      <c r="CJ344" s="173"/>
      <c r="CK344" s="173"/>
      <c r="CL344" s="173"/>
      <c r="CM344" s="173"/>
      <c r="CN344" s="173"/>
      <c r="CO344" s="173"/>
      <c r="CP344" s="173"/>
      <c r="CQ344" s="173"/>
      <c r="CR344" s="173"/>
      <c r="CS344" s="173"/>
      <c r="CT344" s="173"/>
      <c r="CU344" s="173"/>
      <c r="CV344" s="173"/>
      <c r="CW344" s="173"/>
      <c r="CX344" s="173"/>
      <c r="CY344" s="173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</row>
    <row r="345" spans="1:167" s="33" customFormat="1" ht="30" customHeight="1">
      <c r="A345" s="30"/>
      <c r="B345" s="119" t="s">
        <v>159</v>
      </c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20"/>
      <c r="AC345" s="187"/>
      <c r="AD345" s="188"/>
      <c r="AE345" s="188"/>
      <c r="AF345" s="188"/>
      <c r="AG345" s="188"/>
      <c r="AH345" s="188"/>
      <c r="AI345" s="188"/>
      <c r="AJ345" s="188"/>
      <c r="AK345" s="189"/>
      <c r="AL345" s="169" t="s">
        <v>158</v>
      </c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74">
        <f t="shared" si="8"/>
        <v>0</v>
      </c>
      <c r="BB345" s="174"/>
      <c r="BC345" s="174"/>
      <c r="BD345" s="174"/>
      <c r="BE345" s="174"/>
      <c r="BF345" s="174"/>
      <c r="BG345" s="174"/>
      <c r="BH345" s="174"/>
      <c r="BI345" s="174"/>
      <c r="BJ345" s="174"/>
      <c r="BK345" s="174"/>
      <c r="BL345" s="174"/>
      <c r="BM345" s="174"/>
      <c r="BN345" s="174"/>
      <c r="BO345" s="174"/>
      <c r="BP345" s="174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173"/>
      <c r="CH345" s="173"/>
      <c r="CI345" s="173"/>
      <c r="CJ345" s="173"/>
      <c r="CK345" s="173"/>
      <c r="CL345" s="173"/>
      <c r="CM345" s="173"/>
      <c r="CN345" s="173"/>
      <c r="CO345" s="173"/>
      <c r="CP345" s="173"/>
      <c r="CQ345" s="173"/>
      <c r="CR345" s="173"/>
      <c r="CS345" s="173"/>
      <c r="CT345" s="173"/>
      <c r="CU345" s="173"/>
      <c r="CV345" s="173"/>
      <c r="CW345" s="173"/>
      <c r="CX345" s="173"/>
      <c r="CY345" s="173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</row>
    <row r="346" spans="1:170" s="33" customFormat="1" ht="30" customHeight="1">
      <c r="A346" s="30"/>
      <c r="B346" s="119" t="s">
        <v>160</v>
      </c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20"/>
      <c r="AC346" s="187"/>
      <c r="AD346" s="188"/>
      <c r="AE346" s="188"/>
      <c r="AF346" s="188"/>
      <c r="AG346" s="188"/>
      <c r="AH346" s="188"/>
      <c r="AI346" s="188"/>
      <c r="AJ346" s="188"/>
      <c r="AK346" s="189"/>
      <c r="AL346" s="169" t="s">
        <v>161</v>
      </c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74">
        <f t="shared" si="8"/>
        <v>48394</v>
      </c>
      <c r="BB346" s="174"/>
      <c r="BC346" s="174"/>
      <c r="BD346" s="174"/>
      <c r="BE346" s="174"/>
      <c r="BF346" s="174"/>
      <c r="BG346" s="174"/>
      <c r="BH346" s="174"/>
      <c r="BI346" s="174"/>
      <c r="BJ346" s="174"/>
      <c r="BK346" s="174"/>
      <c r="BL346" s="174"/>
      <c r="BM346" s="174"/>
      <c r="BN346" s="174"/>
      <c r="BO346" s="174"/>
      <c r="BP346" s="174"/>
      <c r="BQ346" s="162">
        <v>48394</v>
      </c>
      <c r="BR346" s="162"/>
      <c r="BS346" s="162"/>
      <c r="BT346" s="162"/>
      <c r="BU346" s="162"/>
      <c r="BV346" s="162"/>
      <c r="BW346" s="162"/>
      <c r="BX346" s="162"/>
      <c r="BY346" s="162"/>
      <c r="BZ346" s="162"/>
      <c r="CA346" s="162"/>
      <c r="CB346" s="162"/>
      <c r="CC346" s="162"/>
      <c r="CD346" s="162"/>
      <c r="CE346" s="162"/>
      <c r="CF346" s="162"/>
      <c r="CG346" s="173"/>
      <c r="CH346" s="173"/>
      <c r="CI346" s="173"/>
      <c r="CJ346" s="173"/>
      <c r="CK346" s="173"/>
      <c r="CL346" s="173"/>
      <c r="CM346" s="173"/>
      <c r="CN346" s="173"/>
      <c r="CO346" s="173"/>
      <c r="CP346" s="173"/>
      <c r="CQ346" s="173"/>
      <c r="CR346" s="173"/>
      <c r="CS346" s="173"/>
      <c r="CT346" s="173"/>
      <c r="CU346" s="173"/>
      <c r="CV346" s="173"/>
      <c r="CW346" s="173"/>
      <c r="CX346" s="173"/>
      <c r="CY346" s="173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162">
        <v>0</v>
      </c>
      <c r="EG346" s="162"/>
      <c r="EH346" s="162"/>
      <c r="EI346" s="162"/>
      <c r="EJ346" s="162"/>
      <c r="EK346" s="162"/>
      <c r="EL346" s="162"/>
      <c r="EM346" s="162"/>
      <c r="EN346" s="162"/>
      <c r="EO346" s="162"/>
      <c r="EP346" s="162"/>
      <c r="EQ346" s="162"/>
      <c r="ER346" s="162"/>
      <c r="ES346" s="162"/>
      <c r="ET346" s="162"/>
      <c r="EU346" s="162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N346" s="33">
        <v>221</v>
      </c>
    </row>
    <row r="347" spans="1:170" s="33" customFormat="1" ht="30" customHeight="1">
      <c r="A347" s="30"/>
      <c r="B347" s="119" t="s">
        <v>162</v>
      </c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20"/>
      <c r="AC347" s="187"/>
      <c r="AD347" s="188"/>
      <c r="AE347" s="188"/>
      <c r="AF347" s="188"/>
      <c r="AG347" s="188"/>
      <c r="AH347" s="188"/>
      <c r="AI347" s="188"/>
      <c r="AJ347" s="188"/>
      <c r="AK347" s="189"/>
      <c r="AL347" s="169" t="s">
        <v>161</v>
      </c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74">
        <f t="shared" si="8"/>
        <v>0</v>
      </c>
      <c r="BB347" s="174"/>
      <c r="BC347" s="174"/>
      <c r="BD347" s="174"/>
      <c r="BE347" s="174"/>
      <c r="BF347" s="174"/>
      <c r="BG347" s="174"/>
      <c r="BH347" s="174"/>
      <c r="BI347" s="174"/>
      <c r="BJ347" s="174"/>
      <c r="BK347" s="174"/>
      <c r="BL347" s="174"/>
      <c r="BM347" s="174"/>
      <c r="BN347" s="174"/>
      <c r="BO347" s="174"/>
      <c r="BP347" s="174"/>
      <c r="BQ347" s="162">
        <v>0</v>
      </c>
      <c r="BR347" s="162"/>
      <c r="BS347" s="162"/>
      <c r="BT347" s="162"/>
      <c r="BU347" s="162"/>
      <c r="BV347" s="162"/>
      <c r="BW347" s="162"/>
      <c r="BX347" s="162"/>
      <c r="BY347" s="162"/>
      <c r="BZ347" s="162"/>
      <c r="CA347" s="162"/>
      <c r="CB347" s="162"/>
      <c r="CC347" s="162"/>
      <c r="CD347" s="162"/>
      <c r="CE347" s="162"/>
      <c r="CF347" s="162"/>
      <c r="CG347" s="173"/>
      <c r="CH347" s="173"/>
      <c r="CI347" s="173"/>
      <c r="CJ347" s="173"/>
      <c r="CK347" s="173"/>
      <c r="CL347" s="173"/>
      <c r="CM347" s="173"/>
      <c r="CN347" s="173"/>
      <c r="CO347" s="173"/>
      <c r="CP347" s="173"/>
      <c r="CQ347" s="173"/>
      <c r="CR347" s="173"/>
      <c r="CS347" s="173"/>
      <c r="CT347" s="173"/>
      <c r="CU347" s="173"/>
      <c r="CV347" s="173"/>
      <c r="CW347" s="173"/>
      <c r="CX347" s="173"/>
      <c r="CY347" s="173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162">
        <v>0</v>
      </c>
      <c r="EG347" s="162"/>
      <c r="EH347" s="162"/>
      <c r="EI347" s="162"/>
      <c r="EJ347" s="162"/>
      <c r="EK347" s="162"/>
      <c r="EL347" s="162"/>
      <c r="EM347" s="162"/>
      <c r="EN347" s="162"/>
      <c r="EO347" s="162"/>
      <c r="EP347" s="162"/>
      <c r="EQ347" s="162"/>
      <c r="ER347" s="162"/>
      <c r="ES347" s="162"/>
      <c r="ET347" s="162"/>
      <c r="EU347" s="162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N347" s="33">
        <v>222</v>
      </c>
    </row>
    <row r="348" spans="1:170" s="33" customFormat="1" ht="30" customHeight="1">
      <c r="A348" s="30"/>
      <c r="B348" s="119" t="s">
        <v>163</v>
      </c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20"/>
      <c r="AC348" s="187"/>
      <c r="AD348" s="188"/>
      <c r="AE348" s="188"/>
      <c r="AF348" s="188"/>
      <c r="AG348" s="188"/>
      <c r="AH348" s="188"/>
      <c r="AI348" s="188"/>
      <c r="AJ348" s="188"/>
      <c r="AK348" s="189"/>
      <c r="AL348" s="169" t="s">
        <v>161</v>
      </c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74">
        <f t="shared" si="8"/>
        <v>219302.83</v>
      </c>
      <c r="BB348" s="174"/>
      <c r="BC348" s="174"/>
      <c r="BD348" s="174"/>
      <c r="BE348" s="174"/>
      <c r="BF348" s="174"/>
      <c r="BG348" s="174"/>
      <c r="BH348" s="174"/>
      <c r="BI348" s="174"/>
      <c r="BJ348" s="174"/>
      <c r="BK348" s="174"/>
      <c r="BL348" s="174"/>
      <c r="BM348" s="174"/>
      <c r="BN348" s="174"/>
      <c r="BO348" s="174"/>
      <c r="BP348" s="174"/>
      <c r="BQ348" s="162">
        <v>219302.83</v>
      </c>
      <c r="BR348" s="162"/>
      <c r="BS348" s="162"/>
      <c r="BT348" s="162"/>
      <c r="BU348" s="162"/>
      <c r="BV348" s="162"/>
      <c r="BW348" s="162"/>
      <c r="BX348" s="162"/>
      <c r="BY348" s="162"/>
      <c r="BZ348" s="162"/>
      <c r="CA348" s="162"/>
      <c r="CB348" s="162"/>
      <c r="CC348" s="162"/>
      <c r="CD348" s="162"/>
      <c r="CE348" s="162"/>
      <c r="CF348" s="162"/>
      <c r="CG348" s="173"/>
      <c r="CH348" s="173"/>
      <c r="CI348" s="173"/>
      <c r="CJ348" s="173"/>
      <c r="CK348" s="173"/>
      <c r="CL348" s="173"/>
      <c r="CM348" s="173"/>
      <c r="CN348" s="173"/>
      <c r="CO348" s="173"/>
      <c r="CP348" s="173"/>
      <c r="CQ348" s="173"/>
      <c r="CR348" s="173"/>
      <c r="CS348" s="173"/>
      <c r="CT348" s="173"/>
      <c r="CU348" s="173"/>
      <c r="CV348" s="173"/>
      <c r="CW348" s="173"/>
      <c r="CX348" s="173"/>
      <c r="CY348" s="173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162">
        <v>0</v>
      </c>
      <c r="EG348" s="162"/>
      <c r="EH348" s="162"/>
      <c r="EI348" s="162"/>
      <c r="EJ348" s="162"/>
      <c r="EK348" s="162"/>
      <c r="EL348" s="162"/>
      <c r="EM348" s="162"/>
      <c r="EN348" s="162"/>
      <c r="EO348" s="162"/>
      <c r="EP348" s="162"/>
      <c r="EQ348" s="162"/>
      <c r="ER348" s="162"/>
      <c r="ES348" s="162"/>
      <c r="ET348" s="162"/>
      <c r="EU348" s="162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N348" s="33">
        <v>223</v>
      </c>
    </row>
    <row r="349" spans="1:167" s="33" customFormat="1" ht="30" customHeight="1">
      <c r="A349" s="30"/>
      <c r="B349" s="119" t="s">
        <v>188</v>
      </c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20"/>
      <c r="AC349" s="203"/>
      <c r="AD349" s="102"/>
      <c r="AE349" s="102"/>
      <c r="AF349" s="102"/>
      <c r="AG349" s="102"/>
      <c r="AH349" s="102"/>
      <c r="AI349" s="102"/>
      <c r="AJ349" s="102"/>
      <c r="AK349" s="204"/>
      <c r="AL349" s="169" t="s">
        <v>161</v>
      </c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74">
        <f t="shared" si="8"/>
        <v>0</v>
      </c>
      <c r="BB349" s="174"/>
      <c r="BC349" s="174"/>
      <c r="BD349" s="174"/>
      <c r="BE349" s="174"/>
      <c r="BF349" s="174"/>
      <c r="BG349" s="174"/>
      <c r="BH349" s="174"/>
      <c r="BI349" s="174"/>
      <c r="BJ349" s="174"/>
      <c r="BK349" s="174"/>
      <c r="BL349" s="174"/>
      <c r="BM349" s="174"/>
      <c r="BN349" s="174"/>
      <c r="BO349" s="174"/>
      <c r="BP349" s="174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173"/>
      <c r="CH349" s="173"/>
      <c r="CI349" s="173"/>
      <c r="CJ349" s="173"/>
      <c r="CK349" s="173"/>
      <c r="CL349" s="173"/>
      <c r="CM349" s="173"/>
      <c r="CN349" s="173"/>
      <c r="CO349" s="173"/>
      <c r="CP349" s="173"/>
      <c r="CQ349" s="173"/>
      <c r="CR349" s="173"/>
      <c r="CS349" s="173"/>
      <c r="CT349" s="173"/>
      <c r="CU349" s="173"/>
      <c r="CV349" s="173"/>
      <c r="CW349" s="173"/>
      <c r="CX349" s="173"/>
      <c r="CY349" s="173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</row>
    <row r="350" spans="1:170" s="33" customFormat="1" ht="30" customHeight="1">
      <c r="A350" s="30"/>
      <c r="B350" s="119" t="s">
        <v>164</v>
      </c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20"/>
      <c r="AC350" s="187" t="s">
        <v>166</v>
      </c>
      <c r="AD350" s="188"/>
      <c r="AE350" s="188"/>
      <c r="AF350" s="188"/>
      <c r="AG350" s="188"/>
      <c r="AH350" s="188"/>
      <c r="AI350" s="188"/>
      <c r="AJ350" s="188"/>
      <c r="AK350" s="189"/>
      <c r="AL350" s="169" t="s">
        <v>161</v>
      </c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74">
        <f t="shared" si="8"/>
        <v>131853</v>
      </c>
      <c r="BB350" s="174"/>
      <c r="BC350" s="174"/>
      <c r="BD350" s="174"/>
      <c r="BE350" s="174"/>
      <c r="BF350" s="174"/>
      <c r="BG350" s="174"/>
      <c r="BH350" s="174"/>
      <c r="BI350" s="174"/>
      <c r="BJ350" s="174"/>
      <c r="BK350" s="174"/>
      <c r="BL350" s="174"/>
      <c r="BM350" s="174"/>
      <c r="BN350" s="174"/>
      <c r="BO350" s="174"/>
      <c r="BP350" s="174"/>
      <c r="BQ350" s="162">
        <v>131853</v>
      </c>
      <c r="BR350" s="162"/>
      <c r="BS350" s="162"/>
      <c r="BT350" s="162"/>
      <c r="BU350" s="162"/>
      <c r="BV350" s="162"/>
      <c r="BW350" s="162"/>
      <c r="BX350" s="162"/>
      <c r="BY350" s="162"/>
      <c r="BZ350" s="162"/>
      <c r="CA350" s="162"/>
      <c r="CB350" s="162"/>
      <c r="CC350" s="162"/>
      <c r="CD350" s="162"/>
      <c r="CE350" s="162"/>
      <c r="CF350" s="162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162"/>
      <c r="EG350" s="162"/>
      <c r="EH350" s="162"/>
      <c r="EI350" s="162"/>
      <c r="EJ350" s="162"/>
      <c r="EK350" s="162"/>
      <c r="EL350" s="162"/>
      <c r="EM350" s="162"/>
      <c r="EN350" s="162"/>
      <c r="EO350" s="162"/>
      <c r="EP350" s="162"/>
      <c r="EQ350" s="162"/>
      <c r="ER350" s="162"/>
      <c r="ES350" s="162"/>
      <c r="ET350" s="162"/>
      <c r="EU350" s="162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N350" s="33">
        <v>225</v>
      </c>
    </row>
    <row r="351" spans="1:170" s="33" customFormat="1" ht="30" customHeight="1">
      <c r="A351" s="30"/>
      <c r="B351" s="119" t="s">
        <v>165</v>
      </c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20"/>
      <c r="AC351" s="187"/>
      <c r="AD351" s="188"/>
      <c r="AE351" s="188"/>
      <c r="AF351" s="188"/>
      <c r="AG351" s="188"/>
      <c r="AH351" s="188"/>
      <c r="AI351" s="188"/>
      <c r="AJ351" s="188"/>
      <c r="AK351" s="189"/>
      <c r="AL351" s="169" t="s">
        <v>161</v>
      </c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74">
        <f t="shared" si="8"/>
        <v>405717.55</v>
      </c>
      <c r="BB351" s="174"/>
      <c r="BC351" s="174"/>
      <c r="BD351" s="174"/>
      <c r="BE351" s="174"/>
      <c r="BF351" s="174"/>
      <c r="BG351" s="174"/>
      <c r="BH351" s="174"/>
      <c r="BI351" s="174"/>
      <c r="BJ351" s="174"/>
      <c r="BK351" s="174"/>
      <c r="BL351" s="174"/>
      <c r="BM351" s="174"/>
      <c r="BN351" s="174"/>
      <c r="BO351" s="174"/>
      <c r="BP351" s="174"/>
      <c r="BQ351" s="162">
        <v>372440.94</v>
      </c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61">
        <v>33276.61</v>
      </c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162"/>
      <c r="EG351" s="162"/>
      <c r="EH351" s="162"/>
      <c r="EI351" s="162"/>
      <c r="EJ351" s="162"/>
      <c r="EK351" s="162"/>
      <c r="EL351" s="162"/>
      <c r="EM351" s="162"/>
      <c r="EN351" s="162"/>
      <c r="EO351" s="162"/>
      <c r="EP351" s="162"/>
      <c r="EQ351" s="162"/>
      <c r="ER351" s="162"/>
      <c r="ES351" s="162"/>
      <c r="ET351" s="162"/>
      <c r="EU351" s="162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N351" s="33">
        <v>226</v>
      </c>
    </row>
    <row r="352" spans="1:167" s="33" customFormat="1" ht="30" customHeight="1">
      <c r="A352" s="46"/>
      <c r="B352" s="205" t="s">
        <v>264</v>
      </c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6"/>
      <c r="AC352" s="207"/>
      <c r="AD352" s="208"/>
      <c r="AE352" s="208"/>
      <c r="AF352" s="208"/>
      <c r="AG352" s="208"/>
      <c r="AH352" s="208"/>
      <c r="AI352" s="208"/>
      <c r="AJ352" s="208"/>
      <c r="AK352" s="209"/>
      <c r="AL352" s="169" t="s">
        <v>161</v>
      </c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74">
        <f t="shared" si="8"/>
        <v>0</v>
      </c>
      <c r="BB352" s="174"/>
      <c r="BC352" s="174"/>
      <c r="BD352" s="174"/>
      <c r="BE352" s="174"/>
      <c r="BF352" s="174"/>
      <c r="BG352" s="174"/>
      <c r="BH352" s="174"/>
      <c r="BI352" s="174"/>
      <c r="BJ352" s="174"/>
      <c r="BK352" s="174"/>
      <c r="BL352" s="174"/>
      <c r="BM352" s="174"/>
      <c r="BN352" s="174"/>
      <c r="BO352" s="174"/>
      <c r="BP352" s="174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173"/>
      <c r="CH352" s="173"/>
      <c r="CI352" s="173"/>
      <c r="CJ352" s="173"/>
      <c r="CK352" s="173"/>
      <c r="CL352" s="173"/>
      <c r="CM352" s="173"/>
      <c r="CN352" s="173"/>
      <c r="CO352" s="173"/>
      <c r="CP352" s="173"/>
      <c r="CQ352" s="173"/>
      <c r="CR352" s="173"/>
      <c r="CS352" s="173"/>
      <c r="CT352" s="173"/>
      <c r="CU352" s="173"/>
      <c r="CV352" s="173"/>
      <c r="CW352" s="173"/>
      <c r="CX352" s="173"/>
      <c r="CY352" s="173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</row>
    <row r="353" spans="1:167" s="33" customFormat="1" ht="30" customHeight="1">
      <c r="A353" s="31"/>
      <c r="B353" s="216" t="s">
        <v>168</v>
      </c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7"/>
      <c r="AC353" s="187"/>
      <c r="AD353" s="188"/>
      <c r="AE353" s="188"/>
      <c r="AF353" s="188"/>
      <c r="AG353" s="188"/>
      <c r="AH353" s="188"/>
      <c r="AI353" s="188"/>
      <c r="AJ353" s="188"/>
      <c r="AK353" s="189"/>
      <c r="AL353" s="169" t="s">
        <v>167</v>
      </c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74">
        <f t="shared" si="8"/>
        <v>0</v>
      </c>
      <c r="BB353" s="174"/>
      <c r="BC353" s="174"/>
      <c r="BD353" s="174"/>
      <c r="BE353" s="174"/>
      <c r="BF353" s="174"/>
      <c r="BG353" s="174"/>
      <c r="BH353" s="174"/>
      <c r="BI353" s="174"/>
      <c r="BJ353" s="174"/>
      <c r="BK353" s="174"/>
      <c r="BL353" s="174"/>
      <c r="BM353" s="174"/>
      <c r="BN353" s="174"/>
      <c r="BO353" s="174"/>
      <c r="BP353" s="174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173"/>
      <c r="CH353" s="173"/>
      <c r="CI353" s="173"/>
      <c r="CJ353" s="173"/>
      <c r="CK353" s="173"/>
      <c r="CL353" s="173"/>
      <c r="CM353" s="173"/>
      <c r="CN353" s="173"/>
      <c r="CO353" s="173"/>
      <c r="CP353" s="173"/>
      <c r="CQ353" s="173"/>
      <c r="CR353" s="173"/>
      <c r="CS353" s="173"/>
      <c r="CT353" s="173"/>
      <c r="CU353" s="173"/>
      <c r="CV353" s="173"/>
      <c r="CW353" s="173"/>
      <c r="CX353" s="173"/>
      <c r="CY353" s="173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</row>
    <row r="354" spans="1:170" s="33" customFormat="1" ht="30" customHeight="1">
      <c r="A354" s="3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8"/>
      <c r="AC354" s="210"/>
      <c r="AD354" s="211"/>
      <c r="AE354" s="211"/>
      <c r="AF354" s="211"/>
      <c r="AG354" s="211"/>
      <c r="AH354" s="211"/>
      <c r="AI354" s="211"/>
      <c r="AJ354" s="211"/>
      <c r="AK354" s="212"/>
      <c r="AL354" s="169" t="s">
        <v>161</v>
      </c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74">
        <f t="shared" si="8"/>
        <v>303876.43</v>
      </c>
      <c r="BB354" s="174"/>
      <c r="BC354" s="174"/>
      <c r="BD354" s="174"/>
      <c r="BE354" s="174"/>
      <c r="BF354" s="174"/>
      <c r="BG354" s="174"/>
      <c r="BH354" s="174"/>
      <c r="BI354" s="174"/>
      <c r="BJ354" s="174"/>
      <c r="BK354" s="174"/>
      <c r="BL354" s="174"/>
      <c r="BM354" s="174"/>
      <c r="BN354" s="174"/>
      <c r="BO354" s="174"/>
      <c r="BP354" s="174"/>
      <c r="BQ354" s="162">
        <v>303876.43</v>
      </c>
      <c r="BR354" s="162"/>
      <c r="BS354" s="162"/>
      <c r="BT354" s="162"/>
      <c r="BU354" s="162"/>
      <c r="BV354" s="162"/>
      <c r="BW354" s="162"/>
      <c r="BX354" s="162"/>
      <c r="BY354" s="162"/>
      <c r="BZ354" s="162"/>
      <c r="CA354" s="162"/>
      <c r="CB354" s="162"/>
      <c r="CC354" s="162"/>
      <c r="CD354" s="162"/>
      <c r="CE354" s="162"/>
      <c r="CF354" s="162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N354" s="33">
        <v>310</v>
      </c>
    </row>
    <row r="355" spans="1:167" s="33" customFormat="1" ht="30" customHeight="1">
      <c r="A355" s="30"/>
      <c r="B355" s="119" t="s">
        <v>169</v>
      </c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20"/>
      <c r="AC355" s="213"/>
      <c r="AD355" s="214"/>
      <c r="AE355" s="214"/>
      <c r="AF355" s="214"/>
      <c r="AG355" s="214"/>
      <c r="AH355" s="214"/>
      <c r="AI355" s="214"/>
      <c r="AJ355" s="214"/>
      <c r="AK355" s="215"/>
      <c r="AL355" s="169" t="s">
        <v>161</v>
      </c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74">
        <f t="shared" si="8"/>
        <v>0</v>
      </c>
      <c r="BB355" s="174"/>
      <c r="BC355" s="174"/>
      <c r="BD355" s="174"/>
      <c r="BE355" s="174"/>
      <c r="BF355" s="174"/>
      <c r="BG355" s="174"/>
      <c r="BH355" s="174"/>
      <c r="BI355" s="174"/>
      <c r="BJ355" s="174"/>
      <c r="BK355" s="174"/>
      <c r="BL355" s="174"/>
      <c r="BM355" s="174"/>
      <c r="BN355" s="174"/>
      <c r="BO355" s="174"/>
      <c r="BP355" s="174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173"/>
      <c r="CH355" s="173"/>
      <c r="CI355" s="173"/>
      <c r="CJ355" s="173"/>
      <c r="CK355" s="173"/>
      <c r="CL355" s="173"/>
      <c r="CM355" s="173"/>
      <c r="CN355" s="173"/>
      <c r="CO355" s="173"/>
      <c r="CP355" s="173"/>
      <c r="CQ355" s="173"/>
      <c r="CR355" s="173"/>
      <c r="CS355" s="173"/>
      <c r="CT355" s="173"/>
      <c r="CU355" s="173"/>
      <c r="CV355" s="173"/>
      <c r="CW355" s="173"/>
      <c r="CX355" s="173"/>
      <c r="CY355" s="173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</row>
    <row r="356" spans="1:167" s="33" customFormat="1" ht="30" customHeight="1">
      <c r="A356" s="31"/>
      <c r="B356" s="216" t="s">
        <v>170</v>
      </c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7"/>
      <c r="AC356" s="187"/>
      <c r="AD356" s="188"/>
      <c r="AE356" s="188"/>
      <c r="AF356" s="188"/>
      <c r="AG356" s="188"/>
      <c r="AH356" s="188"/>
      <c r="AI356" s="188"/>
      <c r="AJ356" s="188"/>
      <c r="AK356" s="189"/>
      <c r="AL356" s="169" t="s">
        <v>167</v>
      </c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74">
        <f t="shared" si="8"/>
        <v>0</v>
      </c>
      <c r="BB356" s="174"/>
      <c r="BC356" s="174"/>
      <c r="BD356" s="174"/>
      <c r="BE356" s="174"/>
      <c r="BF356" s="174"/>
      <c r="BG356" s="174"/>
      <c r="BH356" s="174"/>
      <c r="BI356" s="174"/>
      <c r="BJ356" s="174"/>
      <c r="BK356" s="174"/>
      <c r="BL356" s="174"/>
      <c r="BM356" s="174"/>
      <c r="BN356" s="174"/>
      <c r="BO356" s="174"/>
      <c r="BP356" s="174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173"/>
      <c r="CH356" s="173"/>
      <c r="CI356" s="173"/>
      <c r="CJ356" s="173"/>
      <c r="CK356" s="173"/>
      <c r="CL356" s="173"/>
      <c r="CM356" s="173"/>
      <c r="CN356" s="173"/>
      <c r="CO356" s="173"/>
      <c r="CP356" s="173"/>
      <c r="CQ356" s="173"/>
      <c r="CR356" s="173"/>
      <c r="CS356" s="173"/>
      <c r="CT356" s="173"/>
      <c r="CU356" s="173"/>
      <c r="CV356" s="173"/>
      <c r="CW356" s="173"/>
      <c r="CX356" s="173"/>
      <c r="CY356" s="173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</row>
    <row r="357" spans="1:170" s="33" customFormat="1" ht="30" customHeight="1">
      <c r="A357" s="3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8"/>
      <c r="AC357" s="210"/>
      <c r="AD357" s="211"/>
      <c r="AE357" s="211"/>
      <c r="AF357" s="211"/>
      <c r="AG357" s="211"/>
      <c r="AH357" s="211"/>
      <c r="AI357" s="211"/>
      <c r="AJ357" s="211"/>
      <c r="AK357" s="212"/>
      <c r="AL357" s="169" t="s">
        <v>161</v>
      </c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74">
        <f t="shared" si="8"/>
        <v>588300.52</v>
      </c>
      <c r="BB357" s="174"/>
      <c r="BC357" s="174"/>
      <c r="BD357" s="174"/>
      <c r="BE357" s="174"/>
      <c r="BF357" s="174"/>
      <c r="BG357" s="174"/>
      <c r="BH357" s="174"/>
      <c r="BI357" s="174"/>
      <c r="BJ357" s="174"/>
      <c r="BK357" s="174"/>
      <c r="BL357" s="174"/>
      <c r="BM357" s="174"/>
      <c r="BN357" s="174"/>
      <c r="BO357" s="174"/>
      <c r="BP357" s="174"/>
      <c r="BQ357" s="162">
        <v>588300.52</v>
      </c>
      <c r="BR357" s="162"/>
      <c r="BS357" s="162"/>
      <c r="BT357" s="162"/>
      <c r="BU357" s="162"/>
      <c r="BV357" s="162"/>
      <c r="BW357" s="162"/>
      <c r="BX357" s="162"/>
      <c r="BY357" s="162"/>
      <c r="BZ357" s="162"/>
      <c r="CA357" s="162"/>
      <c r="CB357" s="162"/>
      <c r="CC357" s="162"/>
      <c r="CD357" s="162"/>
      <c r="CE357" s="162"/>
      <c r="CF357" s="162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N357" s="33">
        <v>340</v>
      </c>
    </row>
    <row r="358" spans="1:167" s="33" customFormat="1" ht="30" customHeight="1">
      <c r="A358" s="32"/>
      <c r="B358" s="218" t="s">
        <v>172</v>
      </c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9"/>
      <c r="AC358" s="220" t="s">
        <v>171</v>
      </c>
      <c r="AD358" s="221"/>
      <c r="AE358" s="221"/>
      <c r="AF358" s="221"/>
      <c r="AG358" s="221"/>
      <c r="AH358" s="221"/>
      <c r="AI358" s="221"/>
      <c r="AJ358" s="221"/>
      <c r="AK358" s="222"/>
      <c r="AL358" s="156" t="s">
        <v>14</v>
      </c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47">
        <f t="shared" si="8"/>
        <v>0</v>
      </c>
      <c r="BB358" s="147"/>
      <c r="BC358" s="147"/>
      <c r="BD358" s="147"/>
      <c r="BE358" s="147"/>
      <c r="BF358" s="147"/>
      <c r="BG358" s="147"/>
      <c r="BH358" s="147"/>
      <c r="BI358" s="147"/>
      <c r="BJ358" s="147"/>
      <c r="BK358" s="147"/>
      <c r="BL358" s="147"/>
      <c r="BM358" s="147"/>
      <c r="BN358" s="147"/>
      <c r="BO358" s="147"/>
      <c r="BP358" s="147"/>
      <c r="BQ358" s="147">
        <f>BQ360+BQ361</f>
        <v>0</v>
      </c>
      <c r="BR358" s="147"/>
      <c r="BS358" s="147"/>
      <c r="BT358" s="147"/>
      <c r="BU358" s="147"/>
      <c r="BV358" s="147"/>
      <c r="BW358" s="147"/>
      <c r="BX358" s="147"/>
      <c r="BY358" s="147"/>
      <c r="BZ358" s="147"/>
      <c r="CA358" s="147"/>
      <c r="CB358" s="147"/>
      <c r="CC358" s="147"/>
      <c r="CD358" s="147"/>
      <c r="CE358" s="147"/>
      <c r="CF358" s="147"/>
      <c r="CG358" s="171">
        <f>CG360+CG361</f>
        <v>0</v>
      </c>
      <c r="CH358" s="171"/>
      <c r="CI358" s="171"/>
      <c r="CJ358" s="171"/>
      <c r="CK358" s="171"/>
      <c r="CL358" s="171"/>
      <c r="CM358" s="171"/>
      <c r="CN358" s="171"/>
      <c r="CO358" s="171"/>
      <c r="CP358" s="171"/>
      <c r="CQ358" s="171"/>
      <c r="CR358" s="171"/>
      <c r="CS358" s="171"/>
      <c r="CT358" s="171"/>
      <c r="CU358" s="171"/>
      <c r="CV358" s="171"/>
      <c r="CW358" s="171"/>
      <c r="CX358" s="171"/>
      <c r="CY358" s="171"/>
      <c r="CZ358" s="147">
        <f>CZ360+CZ361</f>
        <v>0</v>
      </c>
      <c r="DA358" s="147"/>
      <c r="DB358" s="147"/>
      <c r="DC358" s="147"/>
      <c r="DD358" s="147"/>
      <c r="DE358" s="147"/>
      <c r="DF358" s="147"/>
      <c r="DG358" s="147"/>
      <c r="DH358" s="147"/>
      <c r="DI358" s="147"/>
      <c r="DJ358" s="147"/>
      <c r="DK358" s="147"/>
      <c r="DL358" s="147"/>
      <c r="DM358" s="147"/>
      <c r="DN358" s="147"/>
      <c r="DO358" s="147"/>
      <c r="DP358" s="147">
        <f>DP360+DP361</f>
        <v>0</v>
      </c>
      <c r="DQ358" s="147"/>
      <c r="DR358" s="147"/>
      <c r="DS358" s="147"/>
      <c r="DT358" s="147"/>
      <c r="DU358" s="147"/>
      <c r="DV358" s="147"/>
      <c r="DW358" s="147"/>
      <c r="DX358" s="147"/>
      <c r="DY358" s="147"/>
      <c r="DZ358" s="147"/>
      <c r="EA358" s="147"/>
      <c r="EB358" s="147"/>
      <c r="EC358" s="147"/>
      <c r="ED358" s="147"/>
      <c r="EE358" s="147"/>
      <c r="EF358" s="147">
        <f>EF360+EF361</f>
        <v>0</v>
      </c>
      <c r="EG358" s="147"/>
      <c r="EH358" s="147"/>
      <c r="EI358" s="147"/>
      <c r="EJ358" s="147"/>
      <c r="EK358" s="147"/>
      <c r="EL358" s="147"/>
      <c r="EM358" s="147"/>
      <c r="EN358" s="147"/>
      <c r="EO358" s="147"/>
      <c r="EP358" s="147"/>
      <c r="EQ358" s="147"/>
      <c r="ER358" s="147"/>
      <c r="ES358" s="147"/>
      <c r="ET358" s="147"/>
      <c r="EU358" s="147"/>
      <c r="EV358" s="147">
        <f>EV360+EV361</f>
        <v>0</v>
      </c>
      <c r="EW358" s="147"/>
      <c r="EX358" s="147"/>
      <c r="EY358" s="147"/>
      <c r="EZ358" s="147"/>
      <c r="FA358" s="147"/>
      <c r="FB358" s="147"/>
      <c r="FC358" s="147"/>
      <c r="FD358" s="147"/>
      <c r="FE358" s="147"/>
      <c r="FF358" s="147"/>
      <c r="FG358" s="147"/>
      <c r="FH358" s="147"/>
      <c r="FI358" s="147"/>
      <c r="FJ358" s="147"/>
      <c r="FK358" s="147"/>
    </row>
    <row r="359" spans="1:167" s="33" customFormat="1" ht="30" customHeight="1">
      <c r="A359" s="32"/>
      <c r="B359" s="69" t="s">
        <v>1</v>
      </c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70"/>
      <c r="AC359" s="64"/>
      <c r="AD359" s="65"/>
      <c r="AE359" s="65"/>
      <c r="AF359" s="65"/>
      <c r="AG359" s="65"/>
      <c r="AH359" s="65"/>
      <c r="AI359" s="65"/>
      <c r="AJ359" s="65"/>
      <c r="AK359" s="66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174">
        <f t="shared" si="8"/>
        <v>0</v>
      </c>
      <c r="BB359" s="174"/>
      <c r="BC359" s="174"/>
      <c r="BD359" s="174"/>
      <c r="BE359" s="174"/>
      <c r="BF359" s="174"/>
      <c r="BG359" s="174"/>
      <c r="BH359" s="174"/>
      <c r="BI359" s="174"/>
      <c r="BJ359" s="174"/>
      <c r="BK359" s="174"/>
      <c r="BL359" s="174"/>
      <c r="BM359" s="174"/>
      <c r="BN359" s="174"/>
      <c r="BO359" s="174"/>
      <c r="BP359" s="174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186"/>
      <c r="CH359" s="186"/>
      <c r="CI359" s="186"/>
      <c r="CJ359" s="186"/>
      <c r="CK359" s="186"/>
      <c r="CL359" s="186"/>
      <c r="CM359" s="186"/>
      <c r="CN359" s="186"/>
      <c r="CO359" s="186"/>
      <c r="CP359" s="186"/>
      <c r="CQ359" s="186"/>
      <c r="CR359" s="186"/>
      <c r="CS359" s="186"/>
      <c r="CT359" s="186"/>
      <c r="CU359" s="186"/>
      <c r="CV359" s="186"/>
      <c r="CW359" s="186"/>
      <c r="CX359" s="186"/>
      <c r="CY359" s="186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  <c r="EQ359" s="59"/>
      <c r="ER359" s="59"/>
      <c r="ES359" s="59"/>
      <c r="ET359" s="59"/>
      <c r="EU359" s="59"/>
      <c r="EV359" s="59"/>
      <c r="EW359" s="59"/>
      <c r="EX359" s="59"/>
      <c r="EY359" s="59"/>
      <c r="EZ359" s="59"/>
      <c r="FA359" s="59"/>
      <c r="FB359" s="59"/>
      <c r="FC359" s="59"/>
      <c r="FD359" s="59"/>
      <c r="FE359" s="59"/>
      <c r="FF359" s="59"/>
      <c r="FG359" s="59"/>
      <c r="FH359" s="59"/>
      <c r="FI359" s="59"/>
      <c r="FJ359" s="59"/>
      <c r="FK359" s="59"/>
    </row>
    <row r="360" spans="1:167" s="33" customFormat="1" ht="30" customHeight="1">
      <c r="A360" s="32"/>
      <c r="B360" s="69" t="s">
        <v>174</v>
      </c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70"/>
      <c r="AC360" s="64" t="s">
        <v>173</v>
      </c>
      <c r="AD360" s="65"/>
      <c r="AE360" s="65"/>
      <c r="AF360" s="65"/>
      <c r="AG360" s="65"/>
      <c r="AH360" s="65"/>
      <c r="AI360" s="65"/>
      <c r="AJ360" s="65"/>
      <c r="AK360" s="66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174">
        <f t="shared" si="8"/>
        <v>0</v>
      </c>
      <c r="BB360" s="174"/>
      <c r="BC360" s="174"/>
      <c r="BD360" s="174"/>
      <c r="BE360" s="174"/>
      <c r="BF360" s="174"/>
      <c r="BG360" s="174"/>
      <c r="BH360" s="174"/>
      <c r="BI360" s="174"/>
      <c r="BJ360" s="174"/>
      <c r="BK360" s="174"/>
      <c r="BL360" s="174"/>
      <c r="BM360" s="174"/>
      <c r="BN360" s="174"/>
      <c r="BO360" s="174"/>
      <c r="BP360" s="174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186"/>
      <c r="CH360" s="186"/>
      <c r="CI360" s="186"/>
      <c r="CJ360" s="186"/>
      <c r="CK360" s="186"/>
      <c r="CL360" s="186"/>
      <c r="CM360" s="186"/>
      <c r="CN360" s="186"/>
      <c r="CO360" s="186"/>
      <c r="CP360" s="186"/>
      <c r="CQ360" s="186"/>
      <c r="CR360" s="186"/>
      <c r="CS360" s="186"/>
      <c r="CT360" s="186"/>
      <c r="CU360" s="186"/>
      <c r="CV360" s="186"/>
      <c r="CW360" s="186"/>
      <c r="CX360" s="186"/>
      <c r="CY360" s="186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  <c r="EQ360" s="59"/>
      <c r="ER360" s="59"/>
      <c r="ES360" s="59"/>
      <c r="ET360" s="59"/>
      <c r="EU360" s="59"/>
      <c r="EV360" s="59"/>
      <c r="EW360" s="59"/>
      <c r="EX360" s="59"/>
      <c r="EY360" s="59"/>
      <c r="EZ360" s="59"/>
      <c r="FA360" s="59"/>
      <c r="FB360" s="59"/>
      <c r="FC360" s="59"/>
      <c r="FD360" s="59"/>
      <c r="FE360" s="59"/>
      <c r="FF360" s="59"/>
      <c r="FG360" s="59"/>
      <c r="FH360" s="59"/>
      <c r="FI360" s="59"/>
      <c r="FJ360" s="59"/>
      <c r="FK360" s="59"/>
    </row>
    <row r="361" spans="1:167" s="33" customFormat="1" ht="30" customHeight="1">
      <c r="A361" s="32"/>
      <c r="B361" s="69" t="s">
        <v>175</v>
      </c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70"/>
      <c r="AC361" s="64" t="s">
        <v>176</v>
      </c>
      <c r="AD361" s="65"/>
      <c r="AE361" s="65"/>
      <c r="AF361" s="65"/>
      <c r="AG361" s="65"/>
      <c r="AH361" s="65"/>
      <c r="AI361" s="65"/>
      <c r="AJ361" s="65"/>
      <c r="AK361" s="66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174">
        <f t="shared" si="8"/>
        <v>0</v>
      </c>
      <c r="BB361" s="174"/>
      <c r="BC361" s="174"/>
      <c r="BD361" s="174"/>
      <c r="BE361" s="174"/>
      <c r="BF361" s="174"/>
      <c r="BG361" s="174"/>
      <c r="BH361" s="174"/>
      <c r="BI361" s="174"/>
      <c r="BJ361" s="174"/>
      <c r="BK361" s="174"/>
      <c r="BL361" s="174"/>
      <c r="BM361" s="174"/>
      <c r="BN361" s="174"/>
      <c r="BO361" s="174"/>
      <c r="BP361" s="174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186"/>
      <c r="CH361" s="186"/>
      <c r="CI361" s="186"/>
      <c r="CJ361" s="186"/>
      <c r="CK361" s="186"/>
      <c r="CL361" s="186"/>
      <c r="CM361" s="186"/>
      <c r="CN361" s="186"/>
      <c r="CO361" s="186"/>
      <c r="CP361" s="186"/>
      <c r="CQ361" s="186"/>
      <c r="CR361" s="186"/>
      <c r="CS361" s="186"/>
      <c r="CT361" s="186"/>
      <c r="CU361" s="186"/>
      <c r="CV361" s="186"/>
      <c r="CW361" s="186"/>
      <c r="CX361" s="186"/>
      <c r="CY361" s="186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  <c r="EQ361" s="59"/>
      <c r="ER361" s="59"/>
      <c r="ES361" s="59"/>
      <c r="ET361" s="59"/>
      <c r="EU361" s="59"/>
      <c r="EV361" s="59"/>
      <c r="EW361" s="59"/>
      <c r="EX361" s="59"/>
      <c r="EY361" s="59"/>
      <c r="EZ361" s="59"/>
      <c r="FA361" s="59"/>
      <c r="FB361" s="59"/>
      <c r="FC361" s="59"/>
      <c r="FD361" s="59"/>
      <c r="FE361" s="59"/>
      <c r="FF361" s="59"/>
      <c r="FG361" s="59"/>
      <c r="FH361" s="59"/>
      <c r="FI361" s="59"/>
      <c r="FJ361" s="59"/>
      <c r="FK361" s="59"/>
    </row>
    <row r="362" spans="1:167" s="33" customFormat="1" ht="30" customHeight="1">
      <c r="A362" s="32"/>
      <c r="B362" s="69" t="s">
        <v>178</v>
      </c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70"/>
      <c r="AC362" s="64" t="s">
        <v>177</v>
      </c>
      <c r="AD362" s="65"/>
      <c r="AE362" s="65"/>
      <c r="AF362" s="65"/>
      <c r="AG362" s="65"/>
      <c r="AH362" s="65"/>
      <c r="AI362" s="65"/>
      <c r="AJ362" s="65"/>
      <c r="AK362" s="66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174">
        <f t="shared" si="8"/>
        <v>0</v>
      </c>
      <c r="BB362" s="174"/>
      <c r="BC362" s="174"/>
      <c r="BD362" s="174"/>
      <c r="BE362" s="174"/>
      <c r="BF362" s="174"/>
      <c r="BG362" s="174"/>
      <c r="BH362" s="174"/>
      <c r="BI362" s="174"/>
      <c r="BJ362" s="174"/>
      <c r="BK362" s="174"/>
      <c r="BL362" s="174"/>
      <c r="BM362" s="174"/>
      <c r="BN362" s="174"/>
      <c r="BO362" s="174"/>
      <c r="BP362" s="174"/>
      <c r="BQ362" s="59">
        <f>BQ364+BQ365</f>
        <v>0</v>
      </c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186"/>
      <c r="CH362" s="186"/>
      <c r="CI362" s="186"/>
      <c r="CJ362" s="186"/>
      <c r="CK362" s="186"/>
      <c r="CL362" s="186"/>
      <c r="CM362" s="186"/>
      <c r="CN362" s="186"/>
      <c r="CO362" s="186"/>
      <c r="CP362" s="186"/>
      <c r="CQ362" s="186"/>
      <c r="CR362" s="186"/>
      <c r="CS362" s="186"/>
      <c r="CT362" s="186"/>
      <c r="CU362" s="186"/>
      <c r="CV362" s="186"/>
      <c r="CW362" s="186"/>
      <c r="CX362" s="186"/>
      <c r="CY362" s="186"/>
      <c r="CZ362" s="59">
        <f>CZ364+CZ365</f>
        <v>0</v>
      </c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>
        <f>DP364+DP365</f>
        <v>0</v>
      </c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>
        <f>EF364+EF365</f>
        <v>0</v>
      </c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  <c r="EQ362" s="59"/>
      <c r="ER362" s="59"/>
      <c r="ES362" s="59"/>
      <c r="ET362" s="59"/>
      <c r="EU362" s="59"/>
      <c r="EV362" s="59">
        <f>EV364+EV365</f>
        <v>0</v>
      </c>
      <c r="EW362" s="59"/>
      <c r="EX362" s="59"/>
      <c r="EY362" s="59"/>
      <c r="EZ362" s="59"/>
      <c r="FA362" s="59"/>
      <c r="FB362" s="59"/>
      <c r="FC362" s="59"/>
      <c r="FD362" s="59"/>
      <c r="FE362" s="59"/>
      <c r="FF362" s="59"/>
      <c r="FG362" s="59"/>
      <c r="FH362" s="59"/>
      <c r="FI362" s="59"/>
      <c r="FJ362" s="59"/>
      <c r="FK362" s="59"/>
    </row>
    <row r="363" spans="1:167" s="33" customFormat="1" ht="30" customHeight="1">
      <c r="A363" s="32"/>
      <c r="B363" s="69" t="s">
        <v>1</v>
      </c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70"/>
      <c r="AC363" s="64"/>
      <c r="AD363" s="65"/>
      <c r="AE363" s="65"/>
      <c r="AF363" s="65"/>
      <c r="AG363" s="65"/>
      <c r="AH363" s="65"/>
      <c r="AI363" s="65"/>
      <c r="AJ363" s="65"/>
      <c r="AK363" s="66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174">
        <f t="shared" si="8"/>
        <v>0</v>
      </c>
      <c r="BB363" s="174"/>
      <c r="BC363" s="174"/>
      <c r="BD363" s="174"/>
      <c r="BE363" s="174"/>
      <c r="BF363" s="174"/>
      <c r="BG363" s="174"/>
      <c r="BH363" s="174"/>
      <c r="BI363" s="174"/>
      <c r="BJ363" s="174"/>
      <c r="BK363" s="174"/>
      <c r="BL363" s="174"/>
      <c r="BM363" s="174"/>
      <c r="BN363" s="174"/>
      <c r="BO363" s="174"/>
      <c r="BP363" s="174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186"/>
      <c r="CH363" s="186"/>
      <c r="CI363" s="186"/>
      <c r="CJ363" s="186"/>
      <c r="CK363" s="186"/>
      <c r="CL363" s="186"/>
      <c r="CM363" s="186"/>
      <c r="CN363" s="186"/>
      <c r="CO363" s="186"/>
      <c r="CP363" s="186"/>
      <c r="CQ363" s="186"/>
      <c r="CR363" s="186"/>
      <c r="CS363" s="186"/>
      <c r="CT363" s="186"/>
      <c r="CU363" s="186"/>
      <c r="CV363" s="186"/>
      <c r="CW363" s="186"/>
      <c r="CX363" s="186"/>
      <c r="CY363" s="186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  <c r="EQ363" s="59"/>
      <c r="ER363" s="59"/>
      <c r="ES363" s="59"/>
      <c r="ET363" s="59"/>
      <c r="EU363" s="59"/>
      <c r="EV363" s="59"/>
      <c r="EW363" s="59"/>
      <c r="EX363" s="59"/>
      <c r="EY363" s="59"/>
      <c r="EZ363" s="59"/>
      <c r="FA363" s="59"/>
      <c r="FB363" s="59"/>
      <c r="FC363" s="59"/>
      <c r="FD363" s="59"/>
      <c r="FE363" s="59"/>
      <c r="FF363" s="59"/>
      <c r="FG363" s="59"/>
      <c r="FH363" s="59"/>
      <c r="FI363" s="59"/>
      <c r="FJ363" s="59"/>
      <c r="FK363" s="59"/>
    </row>
    <row r="364" spans="1:167" s="33" customFormat="1" ht="30" customHeight="1">
      <c r="A364" s="32"/>
      <c r="B364" s="69" t="s">
        <v>179</v>
      </c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70"/>
      <c r="AC364" s="64" t="s">
        <v>180</v>
      </c>
      <c r="AD364" s="65"/>
      <c r="AE364" s="65"/>
      <c r="AF364" s="65"/>
      <c r="AG364" s="65"/>
      <c r="AH364" s="65"/>
      <c r="AI364" s="65"/>
      <c r="AJ364" s="65"/>
      <c r="AK364" s="66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174">
        <f t="shared" si="8"/>
        <v>0</v>
      </c>
      <c r="BB364" s="174"/>
      <c r="BC364" s="174"/>
      <c r="BD364" s="174"/>
      <c r="BE364" s="174"/>
      <c r="BF364" s="174"/>
      <c r="BG364" s="174"/>
      <c r="BH364" s="174"/>
      <c r="BI364" s="174"/>
      <c r="BJ364" s="174"/>
      <c r="BK364" s="174"/>
      <c r="BL364" s="174"/>
      <c r="BM364" s="174"/>
      <c r="BN364" s="174"/>
      <c r="BO364" s="174"/>
      <c r="BP364" s="174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186"/>
      <c r="CH364" s="186"/>
      <c r="CI364" s="186"/>
      <c r="CJ364" s="186"/>
      <c r="CK364" s="186"/>
      <c r="CL364" s="186"/>
      <c r="CM364" s="186"/>
      <c r="CN364" s="186"/>
      <c r="CO364" s="186"/>
      <c r="CP364" s="186"/>
      <c r="CQ364" s="186"/>
      <c r="CR364" s="186"/>
      <c r="CS364" s="186"/>
      <c r="CT364" s="186"/>
      <c r="CU364" s="186"/>
      <c r="CV364" s="186"/>
      <c r="CW364" s="186"/>
      <c r="CX364" s="186"/>
      <c r="CY364" s="186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  <c r="EQ364" s="59"/>
      <c r="ER364" s="59"/>
      <c r="ES364" s="59"/>
      <c r="ET364" s="59"/>
      <c r="EU364" s="59"/>
      <c r="EV364" s="59"/>
      <c r="EW364" s="59"/>
      <c r="EX364" s="59"/>
      <c r="EY364" s="59"/>
      <c r="EZ364" s="59"/>
      <c r="FA364" s="59"/>
      <c r="FB364" s="59"/>
      <c r="FC364" s="59"/>
      <c r="FD364" s="59"/>
      <c r="FE364" s="59"/>
      <c r="FF364" s="59"/>
      <c r="FG364" s="59"/>
      <c r="FH364" s="59"/>
      <c r="FI364" s="59"/>
      <c r="FJ364" s="59"/>
      <c r="FK364" s="59"/>
    </row>
    <row r="365" spans="1:167" s="33" customFormat="1" ht="30" customHeight="1">
      <c r="A365" s="32"/>
      <c r="B365" s="69" t="s">
        <v>182</v>
      </c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70"/>
      <c r="AC365" s="64" t="s">
        <v>181</v>
      </c>
      <c r="AD365" s="65"/>
      <c r="AE365" s="65"/>
      <c r="AF365" s="65"/>
      <c r="AG365" s="65"/>
      <c r="AH365" s="65"/>
      <c r="AI365" s="65"/>
      <c r="AJ365" s="65"/>
      <c r="AK365" s="66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174">
        <f t="shared" si="8"/>
        <v>0</v>
      </c>
      <c r="BB365" s="174"/>
      <c r="BC365" s="174"/>
      <c r="BD365" s="174"/>
      <c r="BE365" s="174"/>
      <c r="BF365" s="174"/>
      <c r="BG365" s="174"/>
      <c r="BH365" s="174"/>
      <c r="BI365" s="174"/>
      <c r="BJ365" s="174"/>
      <c r="BK365" s="174"/>
      <c r="BL365" s="174"/>
      <c r="BM365" s="174"/>
      <c r="BN365" s="174"/>
      <c r="BO365" s="174"/>
      <c r="BP365" s="174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186"/>
      <c r="CH365" s="186"/>
      <c r="CI365" s="186"/>
      <c r="CJ365" s="186"/>
      <c r="CK365" s="186"/>
      <c r="CL365" s="186"/>
      <c r="CM365" s="186"/>
      <c r="CN365" s="186"/>
      <c r="CO365" s="186"/>
      <c r="CP365" s="186"/>
      <c r="CQ365" s="186"/>
      <c r="CR365" s="186"/>
      <c r="CS365" s="186"/>
      <c r="CT365" s="186"/>
      <c r="CU365" s="186"/>
      <c r="CV365" s="186"/>
      <c r="CW365" s="186"/>
      <c r="CX365" s="186"/>
      <c r="CY365" s="186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  <c r="EQ365" s="59"/>
      <c r="ER365" s="59"/>
      <c r="ES365" s="59"/>
      <c r="ET365" s="59"/>
      <c r="EU365" s="59"/>
      <c r="EV365" s="59"/>
      <c r="EW365" s="59"/>
      <c r="EX365" s="59"/>
      <c r="EY365" s="59"/>
      <c r="EZ365" s="59"/>
      <c r="FA365" s="59"/>
      <c r="FB365" s="59"/>
      <c r="FC365" s="59"/>
      <c r="FD365" s="59"/>
      <c r="FE365" s="59"/>
      <c r="FF365" s="59"/>
      <c r="FG365" s="59"/>
      <c r="FH365" s="59"/>
      <c r="FI365" s="59"/>
      <c r="FJ365" s="59"/>
      <c r="FK365" s="59"/>
    </row>
    <row r="366" spans="1:167" s="33" customFormat="1" ht="30" customHeight="1">
      <c r="A366" s="32"/>
      <c r="B366" s="218" t="s">
        <v>185</v>
      </c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9"/>
      <c r="AC366" s="64" t="s">
        <v>183</v>
      </c>
      <c r="AD366" s="65"/>
      <c r="AE366" s="65"/>
      <c r="AF366" s="65"/>
      <c r="AG366" s="65"/>
      <c r="AH366" s="65"/>
      <c r="AI366" s="65"/>
      <c r="AJ366" s="65"/>
      <c r="AK366" s="66"/>
      <c r="AL366" s="67" t="s">
        <v>14</v>
      </c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174">
        <f t="shared" si="8"/>
        <v>0</v>
      </c>
      <c r="BB366" s="174"/>
      <c r="BC366" s="174"/>
      <c r="BD366" s="174"/>
      <c r="BE366" s="174"/>
      <c r="BF366" s="174"/>
      <c r="BG366" s="174"/>
      <c r="BH366" s="174"/>
      <c r="BI366" s="174"/>
      <c r="BJ366" s="174"/>
      <c r="BK366" s="174"/>
      <c r="BL366" s="174"/>
      <c r="BM366" s="174"/>
      <c r="BN366" s="174"/>
      <c r="BO366" s="174"/>
      <c r="BP366" s="174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186"/>
      <c r="CH366" s="186"/>
      <c r="CI366" s="186"/>
      <c r="CJ366" s="186"/>
      <c r="CK366" s="186"/>
      <c r="CL366" s="186"/>
      <c r="CM366" s="186"/>
      <c r="CN366" s="186"/>
      <c r="CO366" s="186"/>
      <c r="CP366" s="186"/>
      <c r="CQ366" s="186"/>
      <c r="CR366" s="186"/>
      <c r="CS366" s="186"/>
      <c r="CT366" s="186"/>
      <c r="CU366" s="186"/>
      <c r="CV366" s="186"/>
      <c r="CW366" s="186"/>
      <c r="CX366" s="186"/>
      <c r="CY366" s="186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  <c r="EQ366" s="59"/>
      <c r="ER366" s="59"/>
      <c r="ES366" s="59"/>
      <c r="ET366" s="59"/>
      <c r="EU366" s="59"/>
      <c r="EV366" s="59"/>
      <c r="EW366" s="59"/>
      <c r="EX366" s="59"/>
      <c r="EY366" s="59"/>
      <c r="EZ366" s="59"/>
      <c r="FA366" s="59"/>
      <c r="FB366" s="59"/>
      <c r="FC366" s="59"/>
      <c r="FD366" s="59"/>
      <c r="FE366" s="59"/>
      <c r="FF366" s="59"/>
      <c r="FG366" s="59"/>
      <c r="FH366" s="59"/>
      <c r="FI366" s="59"/>
      <c r="FJ366" s="59"/>
      <c r="FK366" s="59"/>
    </row>
    <row r="367" spans="1:167" s="33" customFormat="1" ht="30" customHeight="1">
      <c r="A367" s="32"/>
      <c r="B367" s="218" t="s">
        <v>186</v>
      </c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9"/>
      <c r="AC367" s="64" t="s">
        <v>184</v>
      </c>
      <c r="AD367" s="65"/>
      <c r="AE367" s="65"/>
      <c r="AF367" s="65"/>
      <c r="AG367" s="65"/>
      <c r="AH367" s="65"/>
      <c r="AI367" s="65"/>
      <c r="AJ367" s="65"/>
      <c r="AK367" s="66"/>
      <c r="AL367" s="67" t="s">
        <v>14</v>
      </c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174">
        <f t="shared" si="8"/>
        <v>0</v>
      </c>
      <c r="BB367" s="174"/>
      <c r="BC367" s="174"/>
      <c r="BD367" s="174"/>
      <c r="BE367" s="174"/>
      <c r="BF367" s="174"/>
      <c r="BG367" s="174"/>
      <c r="BH367" s="174"/>
      <c r="BI367" s="174"/>
      <c r="BJ367" s="174"/>
      <c r="BK367" s="174"/>
      <c r="BL367" s="174"/>
      <c r="BM367" s="174"/>
      <c r="BN367" s="174"/>
      <c r="BO367" s="174"/>
      <c r="BP367" s="174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186"/>
      <c r="CH367" s="186"/>
      <c r="CI367" s="186"/>
      <c r="CJ367" s="186"/>
      <c r="CK367" s="186"/>
      <c r="CL367" s="186"/>
      <c r="CM367" s="186"/>
      <c r="CN367" s="186"/>
      <c r="CO367" s="186"/>
      <c r="CP367" s="186"/>
      <c r="CQ367" s="186"/>
      <c r="CR367" s="186"/>
      <c r="CS367" s="186"/>
      <c r="CT367" s="186"/>
      <c r="CU367" s="186"/>
      <c r="CV367" s="186"/>
      <c r="CW367" s="186"/>
      <c r="CX367" s="186"/>
      <c r="CY367" s="186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  <c r="EQ367" s="59"/>
      <c r="ER367" s="59"/>
      <c r="ES367" s="59"/>
      <c r="ET367" s="59"/>
      <c r="EU367" s="59"/>
      <c r="EV367" s="59"/>
      <c r="EW367" s="59"/>
      <c r="EX367" s="59"/>
      <c r="EY367" s="59"/>
      <c r="EZ367" s="59"/>
      <c r="FA367" s="59"/>
      <c r="FB367" s="59"/>
      <c r="FC367" s="59"/>
      <c r="FD367" s="59"/>
      <c r="FE367" s="59"/>
      <c r="FF367" s="59"/>
      <c r="FG367" s="59"/>
      <c r="FH367" s="59"/>
      <c r="FI367" s="59"/>
      <c r="FJ367" s="59"/>
      <c r="FK367" s="59"/>
    </row>
    <row r="368" spans="1:167" s="33" customFormat="1" ht="30" customHeight="1">
      <c r="A368" s="50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  <c r="DL368" s="53"/>
      <c r="DM368" s="53"/>
      <c r="DN368" s="53"/>
      <c r="DO368" s="53"/>
      <c r="DP368" s="53"/>
      <c r="DQ368" s="53"/>
      <c r="DR368" s="53"/>
      <c r="DS368" s="53"/>
      <c r="DT368" s="53"/>
      <c r="DU368" s="53"/>
      <c r="DV368" s="53"/>
      <c r="DW368" s="53"/>
      <c r="DX368" s="53"/>
      <c r="DY368" s="53"/>
      <c r="DZ368" s="53"/>
      <c r="EA368" s="53"/>
      <c r="EB368" s="53"/>
      <c r="EC368" s="53"/>
      <c r="ED368" s="53"/>
      <c r="EE368" s="53"/>
      <c r="EF368" s="53"/>
      <c r="EG368" s="53"/>
      <c r="EH368" s="53"/>
      <c r="EI368" s="53"/>
      <c r="EJ368" s="53"/>
      <c r="EK368" s="53"/>
      <c r="EL368" s="53"/>
      <c r="EM368" s="53"/>
      <c r="EN368" s="53"/>
      <c r="EO368" s="53"/>
      <c r="EP368" s="53"/>
      <c r="EQ368" s="53"/>
      <c r="ER368" s="53"/>
      <c r="ES368" s="53"/>
      <c r="ET368" s="53"/>
      <c r="EU368" s="53"/>
      <c r="EV368" s="53"/>
      <c r="EW368" s="53"/>
      <c r="EX368" s="53"/>
      <c r="EY368" s="53"/>
      <c r="EZ368" s="53"/>
      <c r="FA368" s="53"/>
      <c r="FB368" s="53"/>
      <c r="FC368" s="53"/>
      <c r="FD368" s="53"/>
      <c r="FE368" s="53"/>
      <c r="FF368" s="53"/>
      <c r="FG368" s="53"/>
      <c r="FH368" s="53"/>
      <c r="FI368" s="53"/>
      <c r="FJ368" s="53"/>
      <c r="FK368" s="53"/>
    </row>
    <row r="369" ht="15">
      <c r="E369" s="51"/>
    </row>
    <row r="370" spans="2:166" ht="15">
      <c r="B370" s="88" t="s">
        <v>189</v>
      </c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88"/>
      <c r="CI370" s="88"/>
      <c r="CJ370" s="88"/>
      <c r="CK370" s="88"/>
      <c r="CL370" s="88"/>
      <c r="CM370" s="88"/>
      <c r="CN370" s="88"/>
      <c r="CO370" s="88"/>
      <c r="CP370" s="88"/>
      <c r="CQ370" s="88"/>
      <c r="CR370" s="88"/>
      <c r="CS370" s="88"/>
      <c r="CT370" s="88"/>
      <c r="CU370" s="88"/>
      <c r="CV370" s="88"/>
      <c r="CW370" s="88"/>
      <c r="CX370" s="88"/>
      <c r="CY370" s="88"/>
      <c r="CZ370" s="88"/>
      <c r="DA370" s="88"/>
      <c r="DB370" s="88"/>
      <c r="DC370" s="88"/>
      <c r="DD370" s="88"/>
      <c r="DE370" s="88"/>
      <c r="DF370" s="88"/>
      <c r="DG370" s="88"/>
      <c r="DH370" s="88"/>
      <c r="DI370" s="88"/>
      <c r="DJ370" s="88"/>
      <c r="DK370" s="88"/>
      <c r="DL370" s="88"/>
      <c r="DM370" s="88"/>
      <c r="DN370" s="88"/>
      <c r="DO370" s="88"/>
      <c r="DP370" s="88"/>
      <c r="DQ370" s="88"/>
      <c r="DR370" s="88"/>
      <c r="DS370" s="88"/>
      <c r="DT370" s="88"/>
      <c r="DU370" s="88"/>
      <c r="DV370" s="88"/>
      <c r="DW370" s="88"/>
      <c r="DX370" s="88"/>
      <c r="DY370" s="88"/>
      <c r="DZ370" s="88"/>
      <c r="EA370" s="88"/>
      <c r="EB370" s="88"/>
      <c r="EC370" s="88"/>
      <c r="ED370" s="88"/>
      <c r="EE370" s="88"/>
      <c r="EF370" s="88"/>
      <c r="EG370" s="88"/>
      <c r="EH370" s="88"/>
      <c r="EI370" s="88"/>
      <c r="EJ370" s="88"/>
      <c r="EK370" s="88"/>
      <c r="EL370" s="88"/>
      <c r="EM370" s="88"/>
      <c r="EN370" s="88"/>
      <c r="EO370" s="88"/>
      <c r="EP370" s="88"/>
      <c r="EQ370" s="88"/>
      <c r="ER370" s="88"/>
      <c r="ES370" s="88"/>
      <c r="ET370" s="88"/>
      <c r="EU370" s="88"/>
      <c r="EV370" s="88"/>
      <c r="EW370" s="88"/>
      <c r="EX370" s="88"/>
      <c r="EY370" s="88"/>
      <c r="EZ370" s="88"/>
      <c r="FA370" s="88"/>
      <c r="FB370" s="88"/>
      <c r="FC370" s="88"/>
      <c r="FD370" s="88"/>
      <c r="FE370" s="88"/>
      <c r="FF370" s="88"/>
      <c r="FG370" s="88"/>
      <c r="FH370" s="88"/>
      <c r="FI370" s="88"/>
      <c r="FJ370" s="88"/>
    </row>
    <row r="371" spans="63:105" ht="15">
      <c r="BK371" s="76" t="s">
        <v>50</v>
      </c>
      <c r="BL371" s="76"/>
      <c r="BM371" s="76"/>
      <c r="BN371" s="76"/>
      <c r="BO371" s="76"/>
      <c r="BP371" s="76"/>
      <c r="BQ371" s="87" t="s">
        <v>250</v>
      </c>
      <c r="BR371" s="87"/>
      <c r="BS371" s="87"/>
      <c r="BT371" s="87"/>
      <c r="BU371" s="78" t="s">
        <v>2</v>
      </c>
      <c r="BV371" s="78"/>
      <c r="BW371" s="78"/>
      <c r="BX371" s="87" t="s">
        <v>248</v>
      </c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77">
        <v>20</v>
      </c>
      <c r="CQ371" s="77"/>
      <c r="CR371" s="77"/>
      <c r="CS371" s="77"/>
      <c r="CT371" s="86" t="s">
        <v>223</v>
      </c>
      <c r="CU371" s="86"/>
      <c r="CV371" s="86"/>
      <c r="CW371" s="86"/>
      <c r="CX371" s="78" t="s">
        <v>3</v>
      </c>
      <c r="CY371" s="78"/>
      <c r="CZ371" s="78"/>
      <c r="DA371" s="78"/>
    </row>
    <row r="372" spans="1:167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</row>
    <row r="373" spans="1:167" ht="16.5" customHeight="1">
      <c r="A373" s="226" t="s">
        <v>108</v>
      </c>
      <c r="B373" s="227"/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27"/>
      <c r="O373" s="227"/>
      <c r="P373" s="227"/>
      <c r="Q373" s="227"/>
      <c r="R373" s="227"/>
      <c r="S373" s="227"/>
      <c r="T373" s="227"/>
      <c r="U373" s="227"/>
      <c r="V373" s="228"/>
      <c r="W373" s="226" t="s">
        <v>101</v>
      </c>
      <c r="X373" s="227"/>
      <c r="Y373" s="227"/>
      <c r="Z373" s="227"/>
      <c r="AA373" s="227"/>
      <c r="AB373" s="227"/>
      <c r="AC373" s="227"/>
      <c r="AD373" s="227"/>
      <c r="AE373" s="228"/>
      <c r="AF373" s="226" t="s">
        <v>190</v>
      </c>
      <c r="AG373" s="227"/>
      <c r="AH373" s="227"/>
      <c r="AI373" s="227"/>
      <c r="AJ373" s="227"/>
      <c r="AK373" s="227"/>
      <c r="AL373" s="227"/>
      <c r="AM373" s="227"/>
      <c r="AN373" s="227"/>
      <c r="AO373" s="228"/>
      <c r="AP373" s="237" t="s">
        <v>193</v>
      </c>
      <c r="AQ373" s="238"/>
      <c r="AR373" s="238"/>
      <c r="AS373" s="238"/>
      <c r="AT373" s="238"/>
      <c r="AU373" s="238"/>
      <c r="AV373" s="238"/>
      <c r="AW373" s="238"/>
      <c r="AX373" s="238"/>
      <c r="AY373" s="238"/>
      <c r="AZ373" s="238"/>
      <c r="BA373" s="238"/>
      <c r="BB373" s="238"/>
      <c r="BC373" s="238"/>
      <c r="BD373" s="238"/>
      <c r="BE373" s="238"/>
      <c r="BF373" s="238"/>
      <c r="BG373" s="238"/>
      <c r="BH373" s="238"/>
      <c r="BI373" s="238"/>
      <c r="BJ373" s="238"/>
      <c r="BK373" s="238"/>
      <c r="BL373" s="238"/>
      <c r="BM373" s="238"/>
      <c r="BN373" s="238"/>
      <c r="BO373" s="238"/>
      <c r="BP373" s="238"/>
      <c r="BQ373" s="238"/>
      <c r="BR373" s="238"/>
      <c r="BS373" s="238"/>
      <c r="BT373" s="238"/>
      <c r="BU373" s="238"/>
      <c r="BV373" s="238"/>
      <c r="BW373" s="238"/>
      <c r="BX373" s="238"/>
      <c r="BY373" s="238"/>
      <c r="BZ373" s="238"/>
      <c r="CA373" s="238"/>
      <c r="CB373" s="238"/>
      <c r="CC373" s="238"/>
      <c r="CD373" s="238"/>
      <c r="CE373" s="238"/>
      <c r="CF373" s="238"/>
      <c r="CG373" s="238"/>
      <c r="CH373" s="238"/>
      <c r="CI373" s="238"/>
      <c r="CJ373" s="238"/>
      <c r="CK373" s="238"/>
      <c r="CL373" s="238"/>
      <c r="CM373" s="238"/>
      <c r="CN373" s="238"/>
      <c r="CO373" s="238"/>
      <c r="CP373" s="238"/>
      <c r="CQ373" s="238"/>
      <c r="CR373" s="238"/>
      <c r="CS373" s="238"/>
      <c r="CT373" s="238"/>
      <c r="CU373" s="238"/>
      <c r="CV373" s="238"/>
      <c r="CW373" s="238"/>
      <c r="CX373" s="238"/>
      <c r="CY373" s="238"/>
      <c r="CZ373" s="238"/>
      <c r="DA373" s="238"/>
      <c r="DB373" s="238"/>
      <c r="DC373" s="238"/>
      <c r="DD373" s="238"/>
      <c r="DE373" s="238"/>
      <c r="DF373" s="238"/>
      <c r="DG373" s="238"/>
      <c r="DH373" s="238"/>
      <c r="DI373" s="238"/>
      <c r="DJ373" s="238"/>
      <c r="DK373" s="238"/>
      <c r="DL373" s="238"/>
      <c r="DM373" s="238"/>
      <c r="DN373" s="238"/>
      <c r="DO373" s="238"/>
      <c r="DP373" s="238"/>
      <c r="DQ373" s="238"/>
      <c r="DR373" s="238"/>
      <c r="DS373" s="238"/>
      <c r="DT373" s="238"/>
      <c r="DU373" s="238"/>
      <c r="DV373" s="238"/>
      <c r="DW373" s="238"/>
      <c r="DX373" s="238"/>
      <c r="DY373" s="238"/>
      <c r="DZ373" s="238"/>
      <c r="EA373" s="238"/>
      <c r="EB373" s="238"/>
      <c r="EC373" s="238"/>
      <c r="ED373" s="238"/>
      <c r="EE373" s="238"/>
      <c r="EF373" s="238"/>
      <c r="EG373" s="238"/>
      <c r="EH373" s="238"/>
      <c r="EI373" s="238"/>
      <c r="EJ373" s="238"/>
      <c r="EK373" s="238"/>
      <c r="EL373" s="238"/>
      <c r="EM373" s="238"/>
      <c r="EN373" s="238"/>
      <c r="EO373" s="238"/>
      <c r="EP373" s="238"/>
      <c r="EQ373" s="238"/>
      <c r="ER373" s="238"/>
      <c r="ES373" s="238"/>
      <c r="ET373" s="238"/>
      <c r="EU373" s="238"/>
      <c r="EV373" s="238"/>
      <c r="EW373" s="238"/>
      <c r="EX373" s="238"/>
      <c r="EY373" s="238"/>
      <c r="EZ373" s="238"/>
      <c r="FA373" s="238"/>
      <c r="FB373" s="238"/>
      <c r="FC373" s="238"/>
      <c r="FD373" s="238"/>
      <c r="FE373" s="238"/>
      <c r="FF373" s="238"/>
      <c r="FG373" s="238"/>
      <c r="FH373" s="238"/>
      <c r="FI373" s="238"/>
      <c r="FJ373" s="238"/>
      <c r="FK373" s="239"/>
    </row>
    <row r="374" spans="1:167" ht="16.5" customHeight="1">
      <c r="A374" s="229"/>
      <c r="B374" s="230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  <c r="V374" s="231"/>
      <c r="W374" s="229"/>
      <c r="X374" s="230"/>
      <c r="Y374" s="230"/>
      <c r="Z374" s="230"/>
      <c r="AA374" s="230"/>
      <c r="AB374" s="230"/>
      <c r="AC374" s="230"/>
      <c r="AD374" s="230"/>
      <c r="AE374" s="231"/>
      <c r="AF374" s="229"/>
      <c r="AG374" s="230"/>
      <c r="AH374" s="230"/>
      <c r="AI374" s="230"/>
      <c r="AJ374" s="230"/>
      <c r="AK374" s="230"/>
      <c r="AL374" s="230"/>
      <c r="AM374" s="230"/>
      <c r="AN374" s="230"/>
      <c r="AO374" s="231"/>
      <c r="AP374" s="226" t="s">
        <v>197</v>
      </c>
      <c r="AQ374" s="227"/>
      <c r="AR374" s="227"/>
      <c r="AS374" s="227"/>
      <c r="AT374" s="227"/>
      <c r="AU374" s="227"/>
      <c r="AV374" s="227"/>
      <c r="AW374" s="227"/>
      <c r="AX374" s="227"/>
      <c r="AY374" s="227"/>
      <c r="AZ374" s="227"/>
      <c r="BA374" s="227"/>
      <c r="BB374" s="227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227"/>
      <c r="BV374" s="227"/>
      <c r="BW374" s="227"/>
      <c r="BX374" s="227"/>
      <c r="BY374" s="227"/>
      <c r="BZ374" s="227"/>
      <c r="CA374" s="227"/>
      <c r="CB374" s="227"/>
      <c r="CC374" s="227"/>
      <c r="CD374" s="227"/>
      <c r="CE374" s="228"/>
      <c r="CF374" s="237" t="s">
        <v>5</v>
      </c>
      <c r="CG374" s="238"/>
      <c r="CH374" s="238"/>
      <c r="CI374" s="238"/>
      <c r="CJ374" s="238"/>
      <c r="CK374" s="238"/>
      <c r="CL374" s="238"/>
      <c r="CM374" s="238"/>
      <c r="CN374" s="238"/>
      <c r="CO374" s="238"/>
      <c r="CP374" s="238"/>
      <c r="CQ374" s="238"/>
      <c r="CR374" s="238"/>
      <c r="CS374" s="238"/>
      <c r="CT374" s="238"/>
      <c r="CU374" s="238"/>
      <c r="CV374" s="238"/>
      <c r="CW374" s="238"/>
      <c r="CX374" s="238"/>
      <c r="CY374" s="238"/>
      <c r="CZ374" s="238"/>
      <c r="DA374" s="238"/>
      <c r="DB374" s="238"/>
      <c r="DC374" s="238"/>
      <c r="DD374" s="238"/>
      <c r="DE374" s="238"/>
      <c r="DF374" s="238"/>
      <c r="DG374" s="238"/>
      <c r="DH374" s="238"/>
      <c r="DI374" s="238"/>
      <c r="DJ374" s="238"/>
      <c r="DK374" s="238"/>
      <c r="DL374" s="238"/>
      <c r="DM374" s="238"/>
      <c r="DN374" s="238"/>
      <c r="DO374" s="238"/>
      <c r="DP374" s="238"/>
      <c r="DQ374" s="238"/>
      <c r="DR374" s="238"/>
      <c r="DS374" s="238"/>
      <c r="DT374" s="238"/>
      <c r="DU374" s="238"/>
      <c r="DV374" s="238"/>
      <c r="DW374" s="238"/>
      <c r="DX374" s="238"/>
      <c r="DY374" s="238"/>
      <c r="DZ374" s="238"/>
      <c r="EA374" s="238"/>
      <c r="EB374" s="238"/>
      <c r="EC374" s="238"/>
      <c r="ED374" s="238"/>
      <c r="EE374" s="238"/>
      <c r="EF374" s="238"/>
      <c r="EG374" s="238"/>
      <c r="EH374" s="238"/>
      <c r="EI374" s="238"/>
      <c r="EJ374" s="238"/>
      <c r="EK374" s="238"/>
      <c r="EL374" s="238"/>
      <c r="EM374" s="238"/>
      <c r="EN374" s="238"/>
      <c r="EO374" s="238"/>
      <c r="EP374" s="238"/>
      <c r="EQ374" s="238"/>
      <c r="ER374" s="238"/>
      <c r="ES374" s="238"/>
      <c r="ET374" s="238"/>
      <c r="EU374" s="238"/>
      <c r="EV374" s="238"/>
      <c r="EW374" s="238"/>
      <c r="EX374" s="238"/>
      <c r="EY374" s="238"/>
      <c r="EZ374" s="238"/>
      <c r="FA374" s="238"/>
      <c r="FB374" s="238"/>
      <c r="FC374" s="238"/>
      <c r="FD374" s="238"/>
      <c r="FE374" s="238"/>
      <c r="FF374" s="238"/>
      <c r="FG374" s="238"/>
      <c r="FH374" s="238"/>
      <c r="FI374" s="238"/>
      <c r="FJ374" s="238"/>
      <c r="FK374" s="239"/>
    </row>
    <row r="375" spans="1:167" ht="90" customHeight="1">
      <c r="A375" s="229"/>
      <c r="B375" s="230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  <c r="V375" s="231"/>
      <c r="W375" s="229"/>
      <c r="X375" s="230"/>
      <c r="Y375" s="230"/>
      <c r="Z375" s="230"/>
      <c r="AA375" s="230"/>
      <c r="AB375" s="230"/>
      <c r="AC375" s="230"/>
      <c r="AD375" s="230"/>
      <c r="AE375" s="231"/>
      <c r="AF375" s="229"/>
      <c r="AG375" s="230"/>
      <c r="AH375" s="230"/>
      <c r="AI375" s="230"/>
      <c r="AJ375" s="230"/>
      <c r="AK375" s="230"/>
      <c r="AL375" s="230"/>
      <c r="AM375" s="230"/>
      <c r="AN375" s="230"/>
      <c r="AO375" s="231"/>
      <c r="AP375" s="232"/>
      <c r="AQ375" s="233"/>
      <c r="AR375" s="233"/>
      <c r="AS375" s="233"/>
      <c r="AT375" s="233"/>
      <c r="AU375" s="233"/>
      <c r="AV375" s="233"/>
      <c r="AW375" s="233"/>
      <c r="AX375" s="233"/>
      <c r="AY375" s="233"/>
      <c r="AZ375" s="233"/>
      <c r="BA375" s="233"/>
      <c r="BB375" s="233"/>
      <c r="BC375" s="233"/>
      <c r="BD375" s="233"/>
      <c r="BE375" s="233"/>
      <c r="BF375" s="233"/>
      <c r="BG375" s="233"/>
      <c r="BH375" s="233"/>
      <c r="BI375" s="233"/>
      <c r="BJ375" s="233"/>
      <c r="BK375" s="233"/>
      <c r="BL375" s="233"/>
      <c r="BM375" s="233"/>
      <c r="BN375" s="233"/>
      <c r="BO375" s="233"/>
      <c r="BP375" s="233"/>
      <c r="BQ375" s="233"/>
      <c r="BR375" s="233"/>
      <c r="BS375" s="233"/>
      <c r="BT375" s="233"/>
      <c r="BU375" s="233"/>
      <c r="BV375" s="233"/>
      <c r="BW375" s="233"/>
      <c r="BX375" s="233"/>
      <c r="BY375" s="233"/>
      <c r="BZ375" s="233"/>
      <c r="CA375" s="233"/>
      <c r="CB375" s="233"/>
      <c r="CC375" s="233"/>
      <c r="CD375" s="233"/>
      <c r="CE375" s="234"/>
      <c r="CF375" s="237" t="s">
        <v>202</v>
      </c>
      <c r="CG375" s="238"/>
      <c r="CH375" s="238"/>
      <c r="CI375" s="238"/>
      <c r="CJ375" s="238"/>
      <c r="CK375" s="238"/>
      <c r="CL375" s="238"/>
      <c r="CM375" s="238"/>
      <c r="CN375" s="238"/>
      <c r="CO375" s="238"/>
      <c r="CP375" s="238"/>
      <c r="CQ375" s="238"/>
      <c r="CR375" s="238"/>
      <c r="CS375" s="238"/>
      <c r="CT375" s="238"/>
      <c r="CU375" s="238"/>
      <c r="CV375" s="238"/>
      <c r="CW375" s="238"/>
      <c r="CX375" s="238"/>
      <c r="CY375" s="238"/>
      <c r="CZ375" s="238"/>
      <c r="DA375" s="238"/>
      <c r="DB375" s="238"/>
      <c r="DC375" s="238"/>
      <c r="DD375" s="238"/>
      <c r="DE375" s="238"/>
      <c r="DF375" s="238"/>
      <c r="DG375" s="238"/>
      <c r="DH375" s="238"/>
      <c r="DI375" s="238"/>
      <c r="DJ375" s="238"/>
      <c r="DK375" s="238"/>
      <c r="DL375" s="238"/>
      <c r="DM375" s="238"/>
      <c r="DN375" s="238"/>
      <c r="DO375" s="238"/>
      <c r="DP375" s="238"/>
      <c r="DQ375" s="238"/>
      <c r="DR375" s="238"/>
      <c r="DS375" s="238"/>
      <c r="DT375" s="238"/>
      <c r="DU375" s="239"/>
      <c r="DV375" s="237" t="s">
        <v>203</v>
      </c>
      <c r="DW375" s="238"/>
      <c r="DX375" s="238"/>
      <c r="DY375" s="238"/>
      <c r="DZ375" s="238"/>
      <c r="EA375" s="238"/>
      <c r="EB375" s="238"/>
      <c r="EC375" s="238"/>
      <c r="ED375" s="238"/>
      <c r="EE375" s="238"/>
      <c r="EF375" s="238"/>
      <c r="EG375" s="238"/>
      <c r="EH375" s="238"/>
      <c r="EI375" s="238"/>
      <c r="EJ375" s="238"/>
      <c r="EK375" s="238"/>
      <c r="EL375" s="238"/>
      <c r="EM375" s="238"/>
      <c r="EN375" s="238"/>
      <c r="EO375" s="238"/>
      <c r="EP375" s="238"/>
      <c r="EQ375" s="238"/>
      <c r="ER375" s="238"/>
      <c r="ES375" s="238"/>
      <c r="ET375" s="238"/>
      <c r="EU375" s="238"/>
      <c r="EV375" s="238"/>
      <c r="EW375" s="238"/>
      <c r="EX375" s="238"/>
      <c r="EY375" s="238"/>
      <c r="EZ375" s="238"/>
      <c r="FA375" s="238"/>
      <c r="FB375" s="238"/>
      <c r="FC375" s="238"/>
      <c r="FD375" s="238"/>
      <c r="FE375" s="238"/>
      <c r="FF375" s="238"/>
      <c r="FG375" s="238"/>
      <c r="FH375" s="238"/>
      <c r="FI375" s="238"/>
      <c r="FJ375" s="238"/>
      <c r="FK375" s="239"/>
    </row>
    <row r="376" spans="1:167" ht="15">
      <c r="A376" s="229"/>
      <c r="B376" s="230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1"/>
      <c r="W376" s="229"/>
      <c r="X376" s="230"/>
      <c r="Y376" s="230"/>
      <c r="Z376" s="230"/>
      <c r="AA376" s="230"/>
      <c r="AB376" s="230"/>
      <c r="AC376" s="230"/>
      <c r="AD376" s="230"/>
      <c r="AE376" s="231"/>
      <c r="AF376" s="229"/>
      <c r="AG376" s="230"/>
      <c r="AH376" s="230"/>
      <c r="AI376" s="230"/>
      <c r="AJ376" s="230"/>
      <c r="AK376" s="230"/>
      <c r="AL376" s="230"/>
      <c r="AM376" s="230"/>
      <c r="AN376" s="230"/>
      <c r="AO376" s="231"/>
      <c r="AP376" s="223" t="s">
        <v>25</v>
      </c>
      <c r="AQ376" s="224"/>
      <c r="AR376" s="224"/>
      <c r="AS376" s="224"/>
      <c r="AT376" s="224"/>
      <c r="AU376" s="224"/>
      <c r="AV376" s="224"/>
      <c r="AW376" s="225" t="s">
        <v>223</v>
      </c>
      <c r="AX376" s="225"/>
      <c r="AY376" s="225"/>
      <c r="AZ376" s="225"/>
      <c r="BA376" s="235" t="s">
        <v>220</v>
      </c>
      <c r="BB376" s="235"/>
      <c r="BC376" s="236"/>
      <c r="BD376" s="223" t="s">
        <v>25</v>
      </c>
      <c r="BE376" s="224"/>
      <c r="BF376" s="224"/>
      <c r="BG376" s="224"/>
      <c r="BH376" s="224"/>
      <c r="BI376" s="224"/>
      <c r="BJ376" s="224"/>
      <c r="BK376" s="225" t="s">
        <v>225</v>
      </c>
      <c r="BL376" s="225"/>
      <c r="BM376" s="225"/>
      <c r="BN376" s="225"/>
      <c r="BO376" s="235" t="s">
        <v>220</v>
      </c>
      <c r="BP376" s="235"/>
      <c r="BQ376" s="236"/>
      <c r="BR376" s="223" t="s">
        <v>25</v>
      </c>
      <c r="BS376" s="224"/>
      <c r="BT376" s="224"/>
      <c r="BU376" s="224"/>
      <c r="BV376" s="224"/>
      <c r="BW376" s="224"/>
      <c r="BX376" s="224"/>
      <c r="BY376" s="225" t="s">
        <v>226</v>
      </c>
      <c r="BZ376" s="225"/>
      <c r="CA376" s="225"/>
      <c r="CB376" s="225"/>
      <c r="CC376" s="235" t="s">
        <v>220</v>
      </c>
      <c r="CD376" s="235"/>
      <c r="CE376" s="236"/>
      <c r="CF376" s="223" t="s">
        <v>25</v>
      </c>
      <c r="CG376" s="224"/>
      <c r="CH376" s="224"/>
      <c r="CI376" s="224"/>
      <c r="CJ376" s="224"/>
      <c r="CK376" s="224"/>
      <c r="CL376" s="224"/>
      <c r="CM376" s="225" t="s">
        <v>223</v>
      </c>
      <c r="CN376" s="225"/>
      <c r="CO376" s="225"/>
      <c r="CP376" s="225"/>
      <c r="CQ376" s="235" t="s">
        <v>220</v>
      </c>
      <c r="CR376" s="235"/>
      <c r="CS376" s="236"/>
      <c r="CT376" s="223" t="s">
        <v>25</v>
      </c>
      <c r="CU376" s="224"/>
      <c r="CV376" s="224"/>
      <c r="CW376" s="224"/>
      <c r="CX376" s="224"/>
      <c r="CY376" s="224"/>
      <c r="CZ376" s="224"/>
      <c r="DA376" s="225" t="s">
        <v>225</v>
      </c>
      <c r="DB376" s="225"/>
      <c r="DC376" s="225"/>
      <c r="DD376" s="225"/>
      <c r="DE376" s="235" t="s">
        <v>220</v>
      </c>
      <c r="DF376" s="235"/>
      <c r="DG376" s="236"/>
      <c r="DH376" s="223" t="s">
        <v>25</v>
      </c>
      <c r="DI376" s="224"/>
      <c r="DJ376" s="224"/>
      <c r="DK376" s="224"/>
      <c r="DL376" s="224"/>
      <c r="DM376" s="224"/>
      <c r="DN376" s="224"/>
      <c r="DO376" s="225" t="s">
        <v>226</v>
      </c>
      <c r="DP376" s="225"/>
      <c r="DQ376" s="225"/>
      <c r="DR376" s="225"/>
      <c r="DS376" s="235" t="s">
        <v>220</v>
      </c>
      <c r="DT376" s="235"/>
      <c r="DU376" s="236"/>
      <c r="DV376" s="223" t="s">
        <v>25</v>
      </c>
      <c r="DW376" s="224"/>
      <c r="DX376" s="224"/>
      <c r="DY376" s="224"/>
      <c r="DZ376" s="224"/>
      <c r="EA376" s="224"/>
      <c r="EB376" s="224"/>
      <c r="EC376" s="225" t="s">
        <v>223</v>
      </c>
      <c r="ED376" s="225"/>
      <c r="EE376" s="225"/>
      <c r="EF376" s="225"/>
      <c r="EG376" s="235" t="s">
        <v>220</v>
      </c>
      <c r="EH376" s="235"/>
      <c r="EI376" s="236"/>
      <c r="EJ376" s="223" t="s">
        <v>25</v>
      </c>
      <c r="EK376" s="224"/>
      <c r="EL376" s="224"/>
      <c r="EM376" s="224"/>
      <c r="EN376" s="224"/>
      <c r="EO376" s="224"/>
      <c r="EP376" s="224"/>
      <c r="EQ376" s="225" t="s">
        <v>225</v>
      </c>
      <c r="ER376" s="225"/>
      <c r="ES376" s="225"/>
      <c r="ET376" s="225"/>
      <c r="EU376" s="235" t="s">
        <v>220</v>
      </c>
      <c r="EV376" s="235"/>
      <c r="EW376" s="236"/>
      <c r="EX376" s="223" t="s">
        <v>25</v>
      </c>
      <c r="EY376" s="224"/>
      <c r="EZ376" s="224"/>
      <c r="FA376" s="224"/>
      <c r="FB376" s="224"/>
      <c r="FC376" s="224"/>
      <c r="FD376" s="224"/>
      <c r="FE376" s="225" t="s">
        <v>226</v>
      </c>
      <c r="FF376" s="225"/>
      <c r="FG376" s="225"/>
      <c r="FH376" s="225"/>
      <c r="FI376" s="235" t="s">
        <v>220</v>
      </c>
      <c r="FJ376" s="235"/>
      <c r="FK376" s="236"/>
    </row>
    <row r="377" spans="1:167" ht="6.75" customHeight="1">
      <c r="A377" s="229"/>
      <c r="B377" s="230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  <c r="V377" s="231"/>
      <c r="W377" s="229"/>
      <c r="X377" s="230"/>
      <c r="Y377" s="230"/>
      <c r="Z377" s="230"/>
      <c r="AA377" s="230"/>
      <c r="AB377" s="230"/>
      <c r="AC377" s="230"/>
      <c r="AD377" s="230"/>
      <c r="AE377" s="231"/>
      <c r="AF377" s="229"/>
      <c r="AG377" s="230"/>
      <c r="AH377" s="230"/>
      <c r="AI377" s="230"/>
      <c r="AJ377" s="230"/>
      <c r="AK377" s="230"/>
      <c r="AL377" s="230"/>
      <c r="AM377" s="230"/>
      <c r="AN377" s="230"/>
      <c r="AO377" s="231"/>
      <c r="AP377" s="38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39"/>
      <c r="BD377" s="38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39"/>
      <c r="BR377" s="38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39"/>
      <c r="CF377" s="38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39"/>
      <c r="CT377" s="38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39"/>
      <c r="DH377" s="38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39"/>
      <c r="DV377" s="38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39"/>
      <c r="EJ377" s="38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39"/>
      <c r="EX377" s="38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39"/>
    </row>
    <row r="378" spans="1:180" ht="45" customHeight="1">
      <c r="A378" s="232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4"/>
      <c r="W378" s="232"/>
      <c r="X378" s="233"/>
      <c r="Y378" s="233"/>
      <c r="Z378" s="233"/>
      <c r="AA378" s="233"/>
      <c r="AB378" s="233"/>
      <c r="AC378" s="233"/>
      <c r="AD378" s="233"/>
      <c r="AE378" s="234"/>
      <c r="AF378" s="232"/>
      <c r="AG378" s="233"/>
      <c r="AH378" s="233"/>
      <c r="AI378" s="233"/>
      <c r="AJ378" s="233"/>
      <c r="AK378" s="233"/>
      <c r="AL378" s="233"/>
      <c r="AM378" s="233"/>
      <c r="AN378" s="233"/>
      <c r="AO378" s="234"/>
      <c r="AP378" s="237" t="s">
        <v>194</v>
      </c>
      <c r="AQ378" s="238"/>
      <c r="AR378" s="238"/>
      <c r="AS378" s="238"/>
      <c r="AT378" s="238"/>
      <c r="AU378" s="238"/>
      <c r="AV378" s="238"/>
      <c r="AW378" s="238"/>
      <c r="AX378" s="238"/>
      <c r="AY378" s="238"/>
      <c r="AZ378" s="238"/>
      <c r="BA378" s="238"/>
      <c r="BB378" s="238"/>
      <c r="BC378" s="239"/>
      <c r="BD378" s="237" t="s">
        <v>195</v>
      </c>
      <c r="BE378" s="238"/>
      <c r="BF378" s="238"/>
      <c r="BG378" s="238"/>
      <c r="BH378" s="238"/>
      <c r="BI378" s="238"/>
      <c r="BJ378" s="238"/>
      <c r="BK378" s="238"/>
      <c r="BL378" s="238"/>
      <c r="BM378" s="238"/>
      <c r="BN378" s="238"/>
      <c r="BO378" s="238"/>
      <c r="BP378" s="238"/>
      <c r="BQ378" s="239"/>
      <c r="BR378" s="237" t="s">
        <v>196</v>
      </c>
      <c r="BS378" s="238"/>
      <c r="BT378" s="238"/>
      <c r="BU378" s="238"/>
      <c r="BV378" s="238"/>
      <c r="BW378" s="238"/>
      <c r="BX378" s="238"/>
      <c r="BY378" s="238"/>
      <c r="BZ378" s="238"/>
      <c r="CA378" s="238"/>
      <c r="CB378" s="238"/>
      <c r="CC378" s="238"/>
      <c r="CD378" s="238"/>
      <c r="CE378" s="239"/>
      <c r="CF378" s="240" t="s">
        <v>194</v>
      </c>
      <c r="CG378" s="241"/>
      <c r="CH378" s="241"/>
      <c r="CI378" s="241"/>
      <c r="CJ378" s="241"/>
      <c r="CK378" s="241"/>
      <c r="CL378" s="241"/>
      <c r="CM378" s="241"/>
      <c r="CN378" s="241"/>
      <c r="CO378" s="241"/>
      <c r="CP378" s="241"/>
      <c r="CQ378" s="241"/>
      <c r="CR378" s="241"/>
      <c r="CS378" s="242"/>
      <c r="CT378" s="240" t="s">
        <v>195</v>
      </c>
      <c r="CU378" s="241"/>
      <c r="CV378" s="241"/>
      <c r="CW378" s="241"/>
      <c r="CX378" s="241"/>
      <c r="CY378" s="241"/>
      <c r="CZ378" s="241"/>
      <c r="DA378" s="241"/>
      <c r="DB378" s="241"/>
      <c r="DC378" s="241"/>
      <c r="DD378" s="241"/>
      <c r="DE378" s="241"/>
      <c r="DF378" s="241"/>
      <c r="DG378" s="242"/>
      <c r="DH378" s="240" t="s">
        <v>196</v>
      </c>
      <c r="DI378" s="241"/>
      <c r="DJ378" s="241"/>
      <c r="DK378" s="241"/>
      <c r="DL378" s="241"/>
      <c r="DM378" s="241"/>
      <c r="DN378" s="241"/>
      <c r="DO378" s="241"/>
      <c r="DP378" s="241"/>
      <c r="DQ378" s="241"/>
      <c r="DR378" s="241"/>
      <c r="DS378" s="241"/>
      <c r="DT378" s="241"/>
      <c r="DU378" s="242"/>
      <c r="DV378" s="237" t="s">
        <v>194</v>
      </c>
      <c r="DW378" s="238"/>
      <c r="DX378" s="238"/>
      <c r="DY378" s="238"/>
      <c r="DZ378" s="238"/>
      <c r="EA378" s="238"/>
      <c r="EB378" s="238"/>
      <c r="EC378" s="238"/>
      <c r="ED378" s="238"/>
      <c r="EE378" s="238"/>
      <c r="EF378" s="238"/>
      <c r="EG378" s="238"/>
      <c r="EH378" s="238"/>
      <c r="EI378" s="239"/>
      <c r="EJ378" s="237" t="s">
        <v>195</v>
      </c>
      <c r="EK378" s="238"/>
      <c r="EL378" s="238"/>
      <c r="EM378" s="238"/>
      <c r="EN378" s="238"/>
      <c r="EO378" s="238"/>
      <c r="EP378" s="238"/>
      <c r="EQ378" s="238"/>
      <c r="ER378" s="238"/>
      <c r="ES378" s="238"/>
      <c r="ET378" s="238"/>
      <c r="EU378" s="238"/>
      <c r="EV378" s="238"/>
      <c r="EW378" s="239"/>
      <c r="EX378" s="237" t="s">
        <v>196</v>
      </c>
      <c r="EY378" s="238"/>
      <c r="EZ378" s="238"/>
      <c r="FA378" s="238"/>
      <c r="FB378" s="238"/>
      <c r="FC378" s="238"/>
      <c r="FD378" s="238"/>
      <c r="FE378" s="238"/>
      <c r="FF378" s="238"/>
      <c r="FG378" s="238"/>
      <c r="FH378" s="238"/>
      <c r="FI378" s="238"/>
      <c r="FJ378" s="238"/>
      <c r="FK378" s="239"/>
      <c r="FX378" s="1" t="s">
        <v>283</v>
      </c>
    </row>
    <row r="379" spans="1:167" ht="15">
      <c r="A379" s="79">
        <v>1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1"/>
      <c r="W379" s="243" t="s">
        <v>113</v>
      </c>
      <c r="X379" s="244"/>
      <c r="Y379" s="244"/>
      <c r="Z379" s="244"/>
      <c r="AA379" s="244"/>
      <c r="AB379" s="244"/>
      <c r="AC379" s="244"/>
      <c r="AD379" s="244"/>
      <c r="AE379" s="245"/>
      <c r="AF379" s="243" t="s">
        <v>114</v>
      </c>
      <c r="AG379" s="244"/>
      <c r="AH379" s="244"/>
      <c r="AI379" s="244"/>
      <c r="AJ379" s="244"/>
      <c r="AK379" s="244"/>
      <c r="AL379" s="244"/>
      <c r="AM379" s="244"/>
      <c r="AN379" s="244"/>
      <c r="AO379" s="245"/>
      <c r="AP379" s="79">
        <v>4</v>
      </c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1"/>
      <c r="BD379" s="79">
        <v>5</v>
      </c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9">
        <v>6</v>
      </c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1"/>
      <c r="CF379" s="79">
        <v>7</v>
      </c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1"/>
      <c r="CT379" s="79">
        <v>8</v>
      </c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1"/>
      <c r="DH379" s="79">
        <v>9</v>
      </c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1"/>
      <c r="DV379" s="79">
        <v>10</v>
      </c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1"/>
      <c r="EJ379" s="79">
        <v>11</v>
      </c>
      <c r="EK379" s="80"/>
      <c r="EL379" s="80"/>
      <c r="EM379" s="80"/>
      <c r="EN379" s="80"/>
      <c r="EO379" s="80"/>
      <c r="EP379" s="80"/>
      <c r="EQ379" s="80"/>
      <c r="ER379" s="80"/>
      <c r="ES379" s="80"/>
      <c r="ET379" s="80"/>
      <c r="EU379" s="80"/>
      <c r="EV379" s="80"/>
      <c r="EW379" s="81"/>
      <c r="EX379" s="79">
        <v>12</v>
      </c>
      <c r="EY379" s="80"/>
      <c r="EZ379" s="80"/>
      <c r="FA379" s="80"/>
      <c r="FB379" s="80"/>
      <c r="FC379" s="80"/>
      <c r="FD379" s="80"/>
      <c r="FE379" s="80"/>
      <c r="FF379" s="80"/>
      <c r="FG379" s="80"/>
      <c r="FH379" s="80"/>
      <c r="FI379" s="80"/>
      <c r="FJ379" s="80"/>
      <c r="FK379" s="81"/>
    </row>
    <row r="380" spans="1:180" s="5" customFormat="1" ht="61.5" customHeight="1">
      <c r="A380" s="30"/>
      <c r="B380" s="119" t="s">
        <v>191</v>
      </c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20"/>
      <c r="W380" s="243" t="s">
        <v>192</v>
      </c>
      <c r="X380" s="244"/>
      <c r="Y380" s="244"/>
      <c r="Z380" s="244"/>
      <c r="AA380" s="244"/>
      <c r="AB380" s="244"/>
      <c r="AC380" s="244"/>
      <c r="AD380" s="244"/>
      <c r="AE380" s="245"/>
      <c r="AF380" s="246" t="s">
        <v>14</v>
      </c>
      <c r="AG380" s="246"/>
      <c r="AH380" s="246"/>
      <c r="AI380" s="246"/>
      <c r="AJ380" s="246"/>
      <c r="AK380" s="246"/>
      <c r="AL380" s="246"/>
      <c r="AM380" s="246"/>
      <c r="AN380" s="246"/>
      <c r="AO380" s="246"/>
      <c r="AP380" s="247">
        <f>AP381+AP382</f>
        <v>1628079.4500000011</v>
      </c>
      <c r="AQ380" s="247"/>
      <c r="AR380" s="247"/>
      <c r="AS380" s="247"/>
      <c r="AT380" s="247"/>
      <c r="AU380" s="247"/>
      <c r="AV380" s="247"/>
      <c r="AW380" s="247"/>
      <c r="AX380" s="247"/>
      <c r="AY380" s="247"/>
      <c r="AZ380" s="247"/>
      <c r="BA380" s="247"/>
      <c r="BB380" s="247"/>
      <c r="BC380" s="247"/>
      <c r="BD380" s="247">
        <f>BD381+BD382</f>
        <v>1466522.460000001</v>
      </c>
      <c r="BE380" s="247"/>
      <c r="BF380" s="247"/>
      <c r="BG380" s="247"/>
      <c r="BH380" s="247"/>
      <c r="BI380" s="247"/>
      <c r="BJ380" s="247"/>
      <c r="BK380" s="247"/>
      <c r="BL380" s="247"/>
      <c r="BM380" s="247"/>
      <c r="BN380" s="247"/>
      <c r="BO380" s="247"/>
      <c r="BP380" s="247"/>
      <c r="BQ380" s="247"/>
      <c r="BR380" s="247">
        <f>BR381+BR382</f>
        <v>1697444.33</v>
      </c>
      <c r="BS380" s="247"/>
      <c r="BT380" s="247"/>
      <c r="BU380" s="247"/>
      <c r="BV380" s="247"/>
      <c r="BW380" s="247"/>
      <c r="BX380" s="247"/>
      <c r="BY380" s="247"/>
      <c r="BZ380" s="247"/>
      <c r="CA380" s="247"/>
      <c r="CB380" s="247"/>
      <c r="CC380" s="247"/>
      <c r="CD380" s="247"/>
      <c r="CE380" s="247"/>
      <c r="CF380" s="247">
        <f>CF381+CF382</f>
        <v>1628079.4500000011</v>
      </c>
      <c r="CG380" s="247"/>
      <c r="CH380" s="247"/>
      <c r="CI380" s="247"/>
      <c r="CJ380" s="247"/>
      <c r="CK380" s="247"/>
      <c r="CL380" s="247"/>
      <c r="CM380" s="247"/>
      <c r="CN380" s="247"/>
      <c r="CO380" s="247"/>
      <c r="CP380" s="247"/>
      <c r="CQ380" s="247"/>
      <c r="CR380" s="247"/>
      <c r="CS380" s="247"/>
      <c r="CT380" s="247">
        <f>CT381+CT382</f>
        <v>1466522.460000001</v>
      </c>
      <c r="CU380" s="247"/>
      <c r="CV380" s="247"/>
      <c r="CW380" s="247"/>
      <c r="CX380" s="247"/>
      <c r="CY380" s="247"/>
      <c r="CZ380" s="247"/>
      <c r="DA380" s="247"/>
      <c r="DB380" s="247"/>
      <c r="DC380" s="247"/>
      <c r="DD380" s="247"/>
      <c r="DE380" s="247"/>
      <c r="DF380" s="247"/>
      <c r="DG380" s="247"/>
      <c r="DH380" s="247">
        <f>DH381+DH382</f>
        <v>1697444.33</v>
      </c>
      <c r="DI380" s="247"/>
      <c r="DJ380" s="247"/>
      <c r="DK380" s="247"/>
      <c r="DL380" s="247"/>
      <c r="DM380" s="247"/>
      <c r="DN380" s="247"/>
      <c r="DO380" s="247"/>
      <c r="DP380" s="247"/>
      <c r="DQ380" s="247"/>
      <c r="DR380" s="247"/>
      <c r="DS380" s="247"/>
      <c r="DT380" s="247"/>
      <c r="DU380" s="247"/>
      <c r="DV380" s="247">
        <f>DV381+DV382</f>
        <v>0</v>
      </c>
      <c r="DW380" s="247"/>
      <c r="DX380" s="247"/>
      <c r="DY380" s="247"/>
      <c r="DZ380" s="247"/>
      <c r="EA380" s="247"/>
      <c r="EB380" s="247"/>
      <c r="EC380" s="247"/>
      <c r="ED380" s="247"/>
      <c r="EE380" s="247"/>
      <c r="EF380" s="247"/>
      <c r="EG380" s="247"/>
      <c r="EH380" s="247"/>
      <c r="EI380" s="247"/>
      <c r="EJ380" s="247">
        <f>EJ381+EJ382</f>
        <v>0</v>
      </c>
      <c r="EK380" s="247"/>
      <c r="EL380" s="247"/>
      <c r="EM380" s="247"/>
      <c r="EN380" s="247"/>
      <c r="EO380" s="247"/>
      <c r="EP380" s="247"/>
      <c r="EQ380" s="247"/>
      <c r="ER380" s="247"/>
      <c r="ES380" s="247"/>
      <c r="ET380" s="247"/>
      <c r="EU380" s="247"/>
      <c r="EV380" s="247"/>
      <c r="EW380" s="247"/>
      <c r="EX380" s="247">
        <f>EX381+EX382</f>
        <v>0</v>
      </c>
      <c r="EY380" s="247"/>
      <c r="EZ380" s="247"/>
      <c r="FA380" s="247"/>
      <c r="FB380" s="247"/>
      <c r="FC380" s="247"/>
      <c r="FD380" s="247"/>
      <c r="FE380" s="247"/>
      <c r="FF380" s="247"/>
      <c r="FG380" s="247"/>
      <c r="FH380" s="247"/>
      <c r="FI380" s="247"/>
      <c r="FJ380" s="247"/>
      <c r="FK380" s="247"/>
      <c r="FN380" s="5" t="s">
        <v>284</v>
      </c>
      <c r="FX380" s="5">
        <v>1627959.710000001</v>
      </c>
    </row>
    <row r="381" spans="1:180" s="5" customFormat="1" ht="76.5" customHeight="1">
      <c r="A381" s="30"/>
      <c r="B381" s="119" t="s">
        <v>199</v>
      </c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20"/>
      <c r="W381" s="243" t="s">
        <v>198</v>
      </c>
      <c r="X381" s="244"/>
      <c r="Y381" s="244"/>
      <c r="Z381" s="244"/>
      <c r="AA381" s="244"/>
      <c r="AB381" s="244"/>
      <c r="AC381" s="244"/>
      <c r="AD381" s="244"/>
      <c r="AE381" s="245"/>
      <c r="AF381" s="246" t="s">
        <v>14</v>
      </c>
      <c r="AG381" s="246"/>
      <c r="AH381" s="246"/>
      <c r="AI381" s="246"/>
      <c r="AJ381" s="246"/>
      <c r="AK381" s="246"/>
      <c r="AL381" s="246"/>
      <c r="AM381" s="246"/>
      <c r="AN381" s="246"/>
      <c r="AO381" s="246"/>
      <c r="AP381" s="247">
        <f>CF381</f>
        <v>0</v>
      </c>
      <c r="AQ381" s="247"/>
      <c r="AR381" s="247"/>
      <c r="AS381" s="247"/>
      <c r="AT381" s="247"/>
      <c r="AU381" s="247"/>
      <c r="AV381" s="247"/>
      <c r="AW381" s="247"/>
      <c r="AX381" s="247"/>
      <c r="AY381" s="247"/>
      <c r="AZ381" s="247"/>
      <c r="BA381" s="247"/>
      <c r="BB381" s="247"/>
      <c r="BC381" s="247"/>
      <c r="BD381" s="247">
        <f>CT381</f>
        <v>0</v>
      </c>
      <c r="BE381" s="247"/>
      <c r="BF381" s="247"/>
      <c r="BG381" s="247"/>
      <c r="BH381" s="247"/>
      <c r="BI381" s="247"/>
      <c r="BJ381" s="247"/>
      <c r="BK381" s="247"/>
      <c r="BL381" s="247"/>
      <c r="BM381" s="247"/>
      <c r="BN381" s="247"/>
      <c r="BO381" s="247"/>
      <c r="BP381" s="247"/>
      <c r="BQ381" s="247"/>
      <c r="BR381" s="247">
        <f>DH381</f>
        <v>0</v>
      </c>
      <c r="BS381" s="247"/>
      <c r="BT381" s="247"/>
      <c r="BU381" s="247"/>
      <c r="BV381" s="247"/>
      <c r="BW381" s="247"/>
      <c r="BX381" s="247"/>
      <c r="BY381" s="247"/>
      <c r="BZ381" s="247"/>
      <c r="CA381" s="247"/>
      <c r="CB381" s="247"/>
      <c r="CC381" s="247"/>
      <c r="CD381" s="247"/>
      <c r="CE381" s="247"/>
      <c r="CF381" s="247">
        <v>0</v>
      </c>
      <c r="CG381" s="247"/>
      <c r="CH381" s="247"/>
      <c r="CI381" s="247"/>
      <c r="CJ381" s="247"/>
      <c r="CK381" s="247"/>
      <c r="CL381" s="247"/>
      <c r="CM381" s="247"/>
      <c r="CN381" s="247"/>
      <c r="CO381" s="247"/>
      <c r="CP381" s="247"/>
      <c r="CQ381" s="247"/>
      <c r="CR381" s="247"/>
      <c r="CS381" s="247"/>
      <c r="CT381" s="247">
        <v>0</v>
      </c>
      <c r="CU381" s="247"/>
      <c r="CV381" s="247"/>
      <c r="CW381" s="247"/>
      <c r="CX381" s="247"/>
      <c r="CY381" s="247"/>
      <c r="CZ381" s="247"/>
      <c r="DA381" s="247"/>
      <c r="DB381" s="247"/>
      <c r="DC381" s="247"/>
      <c r="DD381" s="247"/>
      <c r="DE381" s="247"/>
      <c r="DF381" s="247"/>
      <c r="DG381" s="247"/>
      <c r="DH381" s="247">
        <v>0</v>
      </c>
      <c r="DI381" s="247"/>
      <c r="DJ381" s="247"/>
      <c r="DK381" s="247"/>
      <c r="DL381" s="247"/>
      <c r="DM381" s="247"/>
      <c r="DN381" s="247"/>
      <c r="DO381" s="247"/>
      <c r="DP381" s="247"/>
      <c r="DQ381" s="247"/>
      <c r="DR381" s="247"/>
      <c r="DS381" s="247"/>
      <c r="DT381" s="247"/>
      <c r="DU381" s="247"/>
      <c r="DV381" s="247">
        <v>0</v>
      </c>
      <c r="DW381" s="247"/>
      <c r="DX381" s="247"/>
      <c r="DY381" s="247"/>
      <c r="DZ381" s="247"/>
      <c r="EA381" s="247"/>
      <c r="EB381" s="247"/>
      <c r="EC381" s="247"/>
      <c r="ED381" s="247"/>
      <c r="EE381" s="247"/>
      <c r="EF381" s="247"/>
      <c r="EG381" s="247"/>
      <c r="EH381" s="247"/>
      <c r="EI381" s="247"/>
      <c r="EJ381" s="247">
        <v>0</v>
      </c>
      <c r="EK381" s="247"/>
      <c r="EL381" s="247"/>
      <c r="EM381" s="247"/>
      <c r="EN381" s="247"/>
      <c r="EO381" s="247"/>
      <c r="EP381" s="247"/>
      <c r="EQ381" s="247"/>
      <c r="ER381" s="247"/>
      <c r="ES381" s="247"/>
      <c r="ET381" s="247"/>
      <c r="EU381" s="247"/>
      <c r="EV381" s="247"/>
      <c r="EW381" s="247"/>
      <c r="EX381" s="247">
        <v>0</v>
      </c>
      <c r="EY381" s="247"/>
      <c r="EZ381" s="247"/>
      <c r="FA381" s="247"/>
      <c r="FB381" s="247"/>
      <c r="FC381" s="247"/>
      <c r="FD381" s="247"/>
      <c r="FE381" s="247"/>
      <c r="FF381" s="247"/>
      <c r="FG381" s="247"/>
      <c r="FH381" s="247"/>
      <c r="FI381" s="247"/>
      <c r="FJ381" s="247"/>
      <c r="FK381" s="247"/>
      <c r="FN381" s="5" t="s">
        <v>285</v>
      </c>
      <c r="FX381" s="5">
        <f>CF382-FX380</f>
        <v>119.74000000022352</v>
      </c>
    </row>
    <row r="382" spans="1:196" s="5" customFormat="1" ht="61.5" customHeight="1">
      <c r="A382" s="30"/>
      <c r="B382" s="205" t="s">
        <v>201</v>
      </c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6"/>
      <c r="W382" s="243" t="s">
        <v>200</v>
      </c>
      <c r="X382" s="244"/>
      <c r="Y382" s="244"/>
      <c r="Z382" s="244"/>
      <c r="AA382" s="244"/>
      <c r="AB382" s="244"/>
      <c r="AC382" s="244"/>
      <c r="AD382" s="244"/>
      <c r="AE382" s="245"/>
      <c r="AF382" s="246"/>
      <c r="AG382" s="246"/>
      <c r="AH382" s="246"/>
      <c r="AI382" s="246"/>
      <c r="AJ382" s="246"/>
      <c r="AK382" s="246"/>
      <c r="AL382" s="246"/>
      <c r="AM382" s="246"/>
      <c r="AN382" s="246"/>
      <c r="AO382" s="246"/>
      <c r="AP382" s="247">
        <f>CF382</f>
        <v>1628079.4500000011</v>
      </c>
      <c r="AQ382" s="247"/>
      <c r="AR382" s="247"/>
      <c r="AS382" s="247"/>
      <c r="AT382" s="247"/>
      <c r="AU382" s="247"/>
      <c r="AV382" s="247"/>
      <c r="AW382" s="247"/>
      <c r="AX382" s="247"/>
      <c r="AY382" s="247"/>
      <c r="AZ382" s="247"/>
      <c r="BA382" s="247"/>
      <c r="BB382" s="247"/>
      <c r="BC382" s="247"/>
      <c r="BD382" s="247">
        <f>CT382</f>
        <v>1466522.460000001</v>
      </c>
      <c r="BE382" s="247"/>
      <c r="BF382" s="247"/>
      <c r="BG382" s="247"/>
      <c r="BH382" s="247"/>
      <c r="BI382" s="247"/>
      <c r="BJ382" s="247"/>
      <c r="BK382" s="247"/>
      <c r="BL382" s="247"/>
      <c r="BM382" s="247"/>
      <c r="BN382" s="247"/>
      <c r="BO382" s="247"/>
      <c r="BP382" s="247"/>
      <c r="BQ382" s="247"/>
      <c r="BR382" s="247">
        <f>DH382</f>
        <v>1697444.33</v>
      </c>
      <c r="BS382" s="247"/>
      <c r="BT382" s="247"/>
      <c r="BU382" s="247"/>
      <c r="BV382" s="247"/>
      <c r="BW382" s="247"/>
      <c r="BX382" s="247"/>
      <c r="BY382" s="247"/>
      <c r="BZ382" s="247"/>
      <c r="CA382" s="247"/>
      <c r="CB382" s="247"/>
      <c r="CC382" s="247"/>
      <c r="CD382" s="247"/>
      <c r="CE382" s="247"/>
      <c r="CF382" s="249">
        <f>BA128-BA163-BA173</f>
        <v>1628079.4500000011</v>
      </c>
      <c r="CG382" s="249"/>
      <c r="CH382" s="249"/>
      <c r="CI382" s="249"/>
      <c r="CJ382" s="249"/>
      <c r="CK382" s="249"/>
      <c r="CL382" s="249"/>
      <c r="CM382" s="249"/>
      <c r="CN382" s="249"/>
      <c r="CO382" s="249"/>
      <c r="CP382" s="249"/>
      <c r="CQ382" s="249"/>
      <c r="CR382" s="249"/>
      <c r="CS382" s="249"/>
      <c r="CT382" s="249">
        <f>BA215-BA244-BA254</f>
        <v>1466522.460000001</v>
      </c>
      <c r="CU382" s="249"/>
      <c r="CV382" s="249"/>
      <c r="CW382" s="249"/>
      <c r="CX382" s="249"/>
      <c r="CY382" s="249"/>
      <c r="CZ382" s="249"/>
      <c r="DA382" s="249"/>
      <c r="DB382" s="249"/>
      <c r="DC382" s="249"/>
      <c r="DD382" s="249"/>
      <c r="DE382" s="249"/>
      <c r="DF382" s="249"/>
      <c r="DG382" s="249"/>
      <c r="DH382" s="248">
        <f>BA295-BA324-BA334</f>
        <v>1697444.33</v>
      </c>
      <c r="DI382" s="249"/>
      <c r="DJ382" s="249"/>
      <c r="DK382" s="249"/>
      <c r="DL382" s="249"/>
      <c r="DM382" s="249"/>
      <c r="DN382" s="249"/>
      <c r="DO382" s="249"/>
      <c r="DP382" s="249"/>
      <c r="DQ382" s="249"/>
      <c r="DR382" s="249"/>
      <c r="DS382" s="249"/>
      <c r="DT382" s="249"/>
      <c r="DU382" s="249"/>
      <c r="DV382" s="247">
        <v>0</v>
      </c>
      <c r="DW382" s="247"/>
      <c r="DX382" s="247"/>
      <c r="DY382" s="247"/>
      <c r="DZ382" s="247"/>
      <c r="EA382" s="247"/>
      <c r="EB382" s="247"/>
      <c r="EC382" s="247"/>
      <c r="ED382" s="247"/>
      <c r="EE382" s="247"/>
      <c r="EF382" s="247"/>
      <c r="EG382" s="247"/>
      <c r="EH382" s="247"/>
      <c r="EI382" s="247"/>
      <c r="EJ382" s="247">
        <v>0</v>
      </c>
      <c r="EK382" s="247"/>
      <c r="EL382" s="247"/>
      <c r="EM382" s="247"/>
      <c r="EN382" s="247"/>
      <c r="EO382" s="247"/>
      <c r="EP382" s="247"/>
      <c r="EQ382" s="247"/>
      <c r="ER382" s="247"/>
      <c r="ES382" s="247"/>
      <c r="ET382" s="247"/>
      <c r="EU382" s="247"/>
      <c r="EV382" s="247"/>
      <c r="EW382" s="247"/>
      <c r="EX382" s="247">
        <v>0</v>
      </c>
      <c r="EY382" s="247"/>
      <c r="EZ382" s="247"/>
      <c r="FA382" s="247"/>
      <c r="FB382" s="247"/>
      <c r="FC382" s="247"/>
      <c r="FD382" s="247"/>
      <c r="FE382" s="247"/>
      <c r="FF382" s="247"/>
      <c r="FG382" s="247"/>
      <c r="FH382" s="247"/>
      <c r="FI382" s="247"/>
      <c r="FJ382" s="247"/>
      <c r="FK382" s="247"/>
      <c r="FN382" s="5">
        <v>1418323.610000001</v>
      </c>
      <c r="FX382" s="5">
        <f>BA182-CF382</f>
        <v>0</v>
      </c>
      <c r="GN382" s="5">
        <f>BA128-BA162</f>
        <v>0</v>
      </c>
    </row>
    <row r="383" ht="15">
      <c r="GG383" s="1">
        <f>BA128-BA162</f>
        <v>0</v>
      </c>
    </row>
    <row r="384" spans="2:140" ht="30" customHeight="1">
      <c r="B384" s="88" t="s">
        <v>210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88"/>
      <c r="CI384" s="88"/>
      <c r="CJ384" s="88"/>
      <c r="CK384" s="88"/>
      <c r="CL384" s="88"/>
      <c r="CM384" s="88"/>
      <c r="CN384" s="88"/>
      <c r="CO384" s="88"/>
      <c r="CP384" s="88"/>
      <c r="CQ384" s="88"/>
      <c r="CR384" s="88"/>
      <c r="CS384" s="88"/>
      <c r="CT384" s="88"/>
      <c r="CU384" s="88"/>
      <c r="CV384" s="88"/>
      <c r="CW384" s="88"/>
      <c r="CX384" s="88"/>
      <c r="CY384" s="88"/>
      <c r="CZ384" s="88"/>
      <c r="DA384" s="88"/>
      <c r="DB384" s="88"/>
      <c r="DC384" s="88"/>
      <c r="DD384" s="88"/>
      <c r="DE384" s="88"/>
      <c r="DF384" s="88"/>
      <c r="DG384" s="88"/>
      <c r="DH384" s="88"/>
      <c r="DI384" s="88"/>
      <c r="DJ384" s="88"/>
      <c r="DK384" s="88"/>
      <c r="DL384" s="88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</row>
    <row r="385" spans="38:80" ht="15">
      <c r="AL385" s="76" t="s">
        <v>50</v>
      </c>
      <c r="AM385" s="76"/>
      <c r="AN385" s="76"/>
      <c r="AO385" s="76"/>
      <c r="AP385" s="76"/>
      <c r="AQ385" s="76"/>
      <c r="AR385" s="87" t="s">
        <v>250</v>
      </c>
      <c r="AS385" s="87"/>
      <c r="AT385" s="87"/>
      <c r="AU385" s="87"/>
      <c r="AV385" s="78" t="s">
        <v>2</v>
      </c>
      <c r="AW385" s="78"/>
      <c r="AX385" s="78"/>
      <c r="AY385" s="87" t="s">
        <v>248</v>
      </c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77">
        <v>20</v>
      </c>
      <c r="BR385" s="77"/>
      <c r="BS385" s="77"/>
      <c r="BT385" s="77"/>
      <c r="BU385" s="86" t="s">
        <v>223</v>
      </c>
      <c r="BV385" s="86"/>
      <c r="BW385" s="86"/>
      <c r="BX385" s="86"/>
      <c r="BY385" s="78" t="s">
        <v>3</v>
      </c>
      <c r="BZ385" s="78"/>
      <c r="CA385" s="78"/>
      <c r="CB385" s="78"/>
    </row>
    <row r="386" spans="1:140" ht="3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</row>
    <row r="387" spans="1:117" ht="16.5" customHeight="1">
      <c r="A387" s="237" t="s">
        <v>0</v>
      </c>
      <c r="B387" s="238"/>
      <c r="C387" s="238"/>
      <c r="D387" s="238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8"/>
      <c r="AT387" s="238"/>
      <c r="AU387" s="238"/>
      <c r="AV387" s="238"/>
      <c r="AW387" s="238"/>
      <c r="AX387" s="238"/>
      <c r="AY387" s="238"/>
      <c r="AZ387" s="238"/>
      <c r="BA387" s="238"/>
      <c r="BB387" s="238"/>
      <c r="BC387" s="238"/>
      <c r="BD387" s="238"/>
      <c r="BE387" s="238"/>
      <c r="BF387" s="238"/>
      <c r="BG387" s="238"/>
      <c r="BH387" s="238"/>
      <c r="BI387" s="238"/>
      <c r="BJ387" s="238"/>
      <c r="BK387" s="238"/>
      <c r="BL387" s="238"/>
      <c r="BM387" s="238"/>
      <c r="BN387" s="238"/>
      <c r="BO387" s="238"/>
      <c r="BP387" s="238"/>
      <c r="BQ387" s="238"/>
      <c r="BR387" s="238"/>
      <c r="BS387" s="238"/>
      <c r="BT387" s="238"/>
      <c r="BU387" s="238"/>
      <c r="BV387" s="238"/>
      <c r="BW387" s="239"/>
      <c r="BX387" s="237" t="s">
        <v>101</v>
      </c>
      <c r="BY387" s="238"/>
      <c r="BZ387" s="238"/>
      <c r="CA387" s="238"/>
      <c r="CB387" s="238"/>
      <c r="CC387" s="238"/>
      <c r="CD387" s="238"/>
      <c r="CE387" s="238"/>
      <c r="CF387" s="238"/>
      <c r="CG387" s="238"/>
      <c r="CH387" s="238"/>
      <c r="CI387" s="238"/>
      <c r="CJ387" s="238"/>
      <c r="CK387" s="238"/>
      <c r="CL387" s="239"/>
      <c r="CM387" s="237" t="s">
        <v>51</v>
      </c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238"/>
      <c r="DA387" s="238"/>
      <c r="DB387" s="238"/>
      <c r="DC387" s="238"/>
      <c r="DD387" s="238"/>
      <c r="DE387" s="238"/>
      <c r="DF387" s="238"/>
      <c r="DG387" s="238"/>
      <c r="DH387" s="238"/>
      <c r="DI387" s="238"/>
      <c r="DJ387" s="238"/>
      <c r="DK387" s="238"/>
      <c r="DL387" s="238"/>
      <c r="DM387" s="239"/>
    </row>
    <row r="388" spans="1:117" ht="15">
      <c r="A388" s="253">
        <v>1</v>
      </c>
      <c r="B388" s="254"/>
      <c r="C388" s="254"/>
      <c r="D388" s="254"/>
      <c r="E388" s="254"/>
      <c r="F388" s="254"/>
      <c r="G388" s="254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4"/>
      <c r="AO388" s="254"/>
      <c r="AP388" s="254"/>
      <c r="AQ388" s="254"/>
      <c r="AR388" s="254"/>
      <c r="AS388" s="254"/>
      <c r="AT388" s="254"/>
      <c r="AU388" s="254"/>
      <c r="AV388" s="254"/>
      <c r="AW388" s="254"/>
      <c r="AX388" s="254"/>
      <c r="AY388" s="254"/>
      <c r="AZ388" s="254"/>
      <c r="BA388" s="254"/>
      <c r="BB388" s="254"/>
      <c r="BC388" s="254"/>
      <c r="BD388" s="254"/>
      <c r="BE388" s="254"/>
      <c r="BF388" s="254"/>
      <c r="BG388" s="254"/>
      <c r="BH388" s="254"/>
      <c r="BI388" s="254"/>
      <c r="BJ388" s="254"/>
      <c r="BK388" s="254"/>
      <c r="BL388" s="254"/>
      <c r="BM388" s="254"/>
      <c r="BN388" s="254"/>
      <c r="BO388" s="254"/>
      <c r="BP388" s="254"/>
      <c r="BQ388" s="254"/>
      <c r="BR388" s="254"/>
      <c r="BS388" s="254"/>
      <c r="BT388" s="254"/>
      <c r="BU388" s="254"/>
      <c r="BV388" s="254"/>
      <c r="BW388" s="255"/>
      <c r="BX388" s="250" t="s">
        <v>113</v>
      </c>
      <c r="BY388" s="251"/>
      <c r="BZ388" s="251"/>
      <c r="CA388" s="251"/>
      <c r="CB388" s="251"/>
      <c r="CC388" s="251"/>
      <c r="CD388" s="251"/>
      <c r="CE388" s="251"/>
      <c r="CF388" s="251"/>
      <c r="CG388" s="251"/>
      <c r="CH388" s="251"/>
      <c r="CI388" s="251"/>
      <c r="CJ388" s="251"/>
      <c r="CK388" s="251"/>
      <c r="CL388" s="252"/>
      <c r="CM388" s="250" t="s">
        <v>114</v>
      </c>
      <c r="CN388" s="251"/>
      <c r="CO388" s="251"/>
      <c r="CP388" s="251"/>
      <c r="CQ388" s="251"/>
      <c r="CR388" s="251"/>
      <c r="CS388" s="251"/>
      <c r="CT388" s="251"/>
      <c r="CU388" s="251"/>
      <c r="CV388" s="251"/>
      <c r="CW388" s="251"/>
      <c r="CX388" s="251"/>
      <c r="CY388" s="251"/>
      <c r="CZ388" s="251"/>
      <c r="DA388" s="251"/>
      <c r="DB388" s="251"/>
      <c r="DC388" s="251"/>
      <c r="DD388" s="251"/>
      <c r="DE388" s="251"/>
      <c r="DF388" s="251"/>
      <c r="DG388" s="251"/>
      <c r="DH388" s="251"/>
      <c r="DI388" s="251"/>
      <c r="DJ388" s="251"/>
      <c r="DK388" s="251"/>
      <c r="DL388" s="251"/>
      <c r="DM388" s="252"/>
    </row>
    <row r="389" spans="1:170" s="5" customFormat="1" ht="16.5" customHeight="1">
      <c r="A389" s="28"/>
      <c r="B389" s="257" t="s">
        <v>185</v>
      </c>
      <c r="C389" s="257"/>
      <c r="D389" s="257"/>
      <c r="E389" s="257"/>
      <c r="F389" s="257"/>
      <c r="G389" s="257"/>
      <c r="H389" s="257"/>
      <c r="I389" s="257"/>
      <c r="J389" s="257"/>
      <c r="K389" s="257"/>
      <c r="L389" s="257"/>
      <c r="M389" s="257"/>
      <c r="N389" s="257"/>
      <c r="O389" s="257"/>
      <c r="P389" s="257"/>
      <c r="Q389" s="257"/>
      <c r="R389" s="257"/>
      <c r="S389" s="257"/>
      <c r="T389" s="257"/>
      <c r="U389" s="257"/>
      <c r="V389" s="257"/>
      <c r="W389" s="257"/>
      <c r="X389" s="257"/>
      <c r="Y389" s="257"/>
      <c r="Z389" s="257"/>
      <c r="AA389" s="257"/>
      <c r="AB389" s="257"/>
      <c r="AC389" s="257"/>
      <c r="AD389" s="257"/>
      <c r="AE389" s="257"/>
      <c r="AF389" s="257"/>
      <c r="AG389" s="257"/>
      <c r="AH389" s="257"/>
      <c r="AI389" s="257"/>
      <c r="AJ389" s="257"/>
      <c r="AK389" s="257"/>
      <c r="AL389" s="257"/>
      <c r="AM389" s="257"/>
      <c r="AN389" s="257"/>
      <c r="AO389" s="257"/>
      <c r="AP389" s="257"/>
      <c r="AQ389" s="257"/>
      <c r="AR389" s="257"/>
      <c r="AS389" s="257"/>
      <c r="AT389" s="257"/>
      <c r="AU389" s="257"/>
      <c r="AV389" s="257"/>
      <c r="AW389" s="257"/>
      <c r="AX389" s="257"/>
      <c r="AY389" s="257"/>
      <c r="AZ389" s="257"/>
      <c r="BA389" s="257"/>
      <c r="BB389" s="257"/>
      <c r="BC389" s="257"/>
      <c r="BD389" s="257"/>
      <c r="BE389" s="257"/>
      <c r="BF389" s="257"/>
      <c r="BG389" s="257"/>
      <c r="BH389" s="257"/>
      <c r="BI389" s="257"/>
      <c r="BJ389" s="257"/>
      <c r="BK389" s="257"/>
      <c r="BL389" s="257"/>
      <c r="BM389" s="257"/>
      <c r="BN389" s="257"/>
      <c r="BO389" s="257"/>
      <c r="BP389" s="257"/>
      <c r="BQ389" s="257"/>
      <c r="BR389" s="257"/>
      <c r="BS389" s="257"/>
      <c r="BT389" s="257"/>
      <c r="BU389" s="257"/>
      <c r="BV389" s="257"/>
      <c r="BW389" s="258"/>
      <c r="BX389" s="250" t="s">
        <v>206</v>
      </c>
      <c r="BY389" s="251"/>
      <c r="BZ389" s="251"/>
      <c r="CA389" s="251"/>
      <c r="CB389" s="251"/>
      <c r="CC389" s="251"/>
      <c r="CD389" s="251"/>
      <c r="CE389" s="251"/>
      <c r="CF389" s="251"/>
      <c r="CG389" s="251"/>
      <c r="CH389" s="251"/>
      <c r="CI389" s="251"/>
      <c r="CJ389" s="251"/>
      <c r="CK389" s="251"/>
      <c r="CL389" s="252"/>
      <c r="CM389" s="256">
        <v>0</v>
      </c>
      <c r="CN389" s="256"/>
      <c r="CO389" s="256"/>
      <c r="CP389" s="256"/>
      <c r="CQ389" s="256"/>
      <c r="CR389" s="256"/>
      <c r="CS389" s="256"/>
      <c r="CT389" s="256"/>
      <c r="CU389" s="256"/>
      <c r="CV389" s="256"/>
      <c r="CW389" s="256"/>
      <c r="CX389" s="256"/>
      <c r="CY389" s="256"/>
      <c r="CZ389" s="256"/>
      <c r="DA389" s="256"/>
      <c r="DB389" s="256"/>
      <c r="DC389" s="256"/>
      <c r="DD389" s="256"/>
      <c r="DE389" s="256"/>
      <c r="DF389" s="256"/>
      <c r="DG389" s="256"/>
      <c r="DH389" s="256"/>
      <c r="DI389" s="256"/>
      <c r="DJ389" s="256"/>
      <c r="DK389" s="256"/>
      <c r="DL389" s="256"/>
      <c r="DM389" s="256"/>
      <c r="FN389" s="5">
        <f>CF382-FN382</f>
        <v>209755.84000000008</v>
      </c>
    </row>
    <row r="390" spans="1:117" s="5" customFormat="1" ht="16.5" customHeight="1">
      <c r="A390" s="28"/>
      <c r="B390" s="257" t="s">
        <v>186</v>
      </c>
      <c r="C390" s="257"/>
      <c r="D390" s="257"/>
      <c r="E390" s="257"/>
      <c r="F390" s="257"/>
      <c r="G390" s="257"/>
      <c r="H390" s="257"/>
      <c r="I390" s="257"/>
      <c r="J390" s="257"/>
      <c r="K390" s="257"/>
      <c r="L390" s="257"/>
      <c r="M390" s="257"/>
      <c r="N390" s="257"/>
      <c r="O390" s="257"/>
      <c r="P390" s="257"/>
      <c r="Q390" s="257"/>
      <c r="R390" s="257"/>
      <c r="S390" s="257"/>
      <c r="T390" s="257"/>
      <c r="U390" s="257"/>
      <c r="V390" s="257"/>
      <c r="W390" s="257"/>
      <c r="X390" s="257"/>
      <c r="Y390" s="257"/>
      <c r="Z390" s="257"/>
      <c r="AA390" s="257"/>
      <c r="AB390" s="257"/>
      <c r="AC390" s="257"/>
      <c r="AD390" s="257"/>
      <c r="AE390" s="257"/>
      <c r="AF390" s="257"/>
      <c r="AG390" s="257"/>
      <c r="AH390" s="257"/>
      <c r="AI390" s="257"/>
      <c r="AJ390" s="257"/>
      <c r="AK390" s="257"/>
      <c r="AL390" s="257"/>
      <c r="AM390" s="257"/>
      <c r="AN390" s="257"/>
      <c r="AO390" s="257"/>
      <c r="AP390" s="257"/>
      <c r="AQ390" s="257"/>
      <c r="AR390" s="257"/>
      <c r="AS390" s="257"/>
      <c r="AT390" s="257"/>
      <c r="AU390" s="257"/>
      <c r="AV390" s="257"/>
      <c r="AW390" s="257"/>
      <c r="AX390" s="257"/>
      <c r="AY390" s="257"/>
      <c r="AZ390" s="257"/>
      <c r="BA390" s="257"/>
      <c r="BB390" s="257"/>
      <c r="BC390" s="257"/>
      <c r="BD390" s="257"/>
      <c r="BE390" s="257"/>
      <c r="BF390" s="257"/>
      <c r="BG390" s="257"/>
      <c r="BH390" s="257"/>
      <c r="BI390" s="257"/>
      <c r="BJ390" s="257"/>
      <c r="BK390" s="257"/>
      <c r="BL390" s="257"/>
      <c r="BM390" s="257"/>
      <c r="BN390" s="257"/>
      <c r="BO390" s="257"/>
      <c r="BP390" s="257"/>
      <c r="BQ390" s="257"/>
      <c r="BR390" s="257"/>
      <c r="BS390" s="257"/>
      <c r="BT390" s="257"/>
      <c r="BU390" s="257"/>
      <c r="BV390" s="257"/>
      <c r="BW390" s="258"/>
      <c r="BX390" s="250" t="s">
        <v>207</v>
      </c>
      <c r="BY390" s="251"/>
      <c r="BZ390" s="251"/>
      <c r="CA390" s="251"/>
      <c r="CB390" s="251"/>
      <c r="CC390" s="251"/>
      <c r="CD390" s="251"/>
      <c r="CE390" s="251"/>
      <c r="CF390" s="251"/>
      <c r="CG390" s="251"/>
      <c r="CH390" s="251"/>
      <c r="CI390" s="251"/>
      <c r="CJ390" s="251"/>
      <c r="CK390" s="251"/>
      <c r="CL390" s="252"/>
      <c r="CM390" s="256">
        <v>0</v>
      </c>
      <c r="CN390" s="256"/>
      <c r="CO390" s="256"/>
      <c r="CP390" s="256"/>
      <c r="CQ390" s="256"/>
      <c r="CR390" s="256"/>
      <c r="CS390" s="256"/>
      <c r="CT390" s="256"/>
      <c r="CU390" s="256"/>
      <c r="CV390" s="256"/>
      <c r="CW390" s="256"/>
      <c r="CX390" s="256"/>
      <c r="CY390" s="256"/>
      <c r="CZ390" s="256"/>
      <c r="DA390" s="256"/>
      <c r="DB390" s="256"/>
      <c r="DC390" s="256"/>
      <c r="DD390" s="256"/>
      <c r="DE390" s="256"/>
      <c r="DF390" s="256"/>
      <c r="DG390" s="256"/>
      <c r="DH390" s="256"/>
      <c r="DI390" s="256"/>
      <c r="DJ390" s="256"/>
      <c r="DK390" s="256"/>
      <c r="DL390" s="256"/>
      <c r="DM390" s="256"/>
    </row>
    <row r="391" spans="1:117" s="5" customFormat="1" ht="16.5" customHeight="1">
      <c r="A391" s="28"/>
      <c r="B391" s="257" t="s">
        <v>204</v>
      </c>
      <c r="C391" s="257"/>
      <c r="D391" s="257"/>
      <c r="E391" s="257"/>
      <c r="F391" s="257"/>
      <c r="G391" s="257"/>
      <c r="H391" s="257"/>
      <c r="I391" s="257"/>
      <c r="J391" s="257"/>
      <c r="K391" s="257"/>
      <c r="L391" s="257"/>
      <c r="M391" s="257"/>
      <c r="N391" s="257"/>
      <c r="O391" s="257"/>
      <c r="P391" s="257"/>
      <c r="Q391" s="257"/>
      <c r="R391" s="257"/>
      <c r="S391" s="257"/>
      <c r="T391" s="257"/>
      <c r="U391" s="257"/>
      <c r="V391" s="257"/>
      <c r="W391" s="257"/>
      <c r="X391" s="257"/>
      <c r="Y391" s="257"/>
      <c r="Z391" s="257"/>
      <c r="AA391" s="257"/>
      <c r="AB391" s="257"/>
      <c r="AC391" s="257"/>
      <c r="AD391" s="257"/>
      <c r="AE391" s="257"/>
      <c r="AF391" s="257"/>
      <c r="AG391" s="257"/>
      <c r="AH391" s="257"/>
      <c r="AI391" s="257"/>
      <c r="AJ391" s="257"/>
      <c r="AK391" s="257"/>
      <c r="AL391" s="257"/>
      <c r="AM391" s="257"/>
      <c r="AN391" s="257"/>
      <c r="AO391" s="257"/>
      <c r="AP391" s="257"/>
      <c r="AQ391" s="257"/>
      <c r="AR391" s="257"/>
      <c r="AS391" s="257"/>
      <c r="AT391" s="257"/>
      <c r="AU391" s="257"/>
      <c r="AV391" s="257"/>
      <c r="AW391" s="257"/>
      <c r="AX391" s="257"/>
      <c r="AY391" s="257"/>
      <c r="AZ391" s="257"/>
      <c r="BA391" s="257"/>
      <c r="BB391" s="257"/>
      <c r="BC391" s="257"/>
      <c r="BD391" s="257"/>
      <c r="BE391" s="257"/>
      <c r="BF391" s="257"/>
      <c r="BG391" s="257"/>
      <c r="BH391" s="257"/>
      <c r="BI391" s="257"/>
      <c r="BJ391" s="257"/>
      <c r="BK391" s="257"/>
      <c r="BL391" s="257"/>
      <c r="BM391" s="257"/>
      <c r="BN391" s="257"/>
      <c r="BO391" s="257"/>
      <c r="BP391" s="257"/>
      <c r="BQ391" s="257"/>
      <c r="BR391" s="257"/>
      <c r="BS391" s="257"/>
      <c r="BT391" s="257"/>
      <c r="BU391" s="257"/>
      <c r="BV391" s="257"/>
      <c r="BW391" s="258"/>
      <c r="BX391" s="250" t="s">
        <v>208</v>
      </c>
      <c r="BY391" s="251"/>
      <c r="BZ391" s="251"/>
      <c r="CA391" s="251"/>
      <c r="CB391" s="251"/>
      <c r="CC391" s="251"/>
      <c r="CD391" s="251"/>
      <c r="CE391" s="251"/>
      <c r="CF391" s="251"/>
      <c r="CG391" s="251"/>
      <c r="CH391" s="251"/>
      <c r="CI391" s="251"/>
      <c r="CJ391" s="251"/>
      <c r="CK391" s="251"/>
      <c r="CL391" s="252"/>
      <c r="CM391" s="256">
        <v>0</v>
      </c>
      <c r="CN391" s="256"/>
      <c r="CO391" s="256"/>
      <c r="CP391" s="256"/>
      <c r="CQ391" s="256"/>
      <c r="CR391" s="256"/>
      <c r="CS391" s="256"/>
      <c r="CT391" s="256"/>
      <c r="CU391" s="256"/>
      <c r="CV391" s="256"/>
      <c r="CW391" s="256"/>
      <c r="CX391" s="256"/>
      <c r="CY391" s="256"/>
      <c r="CZ391" s="256"/>
      <c r="DA391" s="256"/>
      <c r="DB391" s="256"/>
      <c r="DC391" s="256"/>
      <c r="DD391" s="256"/>
      <c r="DE391" s="256"/>
      <c r="DF391" s="256"/>
      <c r="DG391" s="256"/>
      <c r="DH391" s="256"/>
      <c r="DI391" s="256"/>
      <c r="DJ391" s="256"/>
      <c r="DK391" s="256"/>
      <c r="DL391" s="256"/>
      <c r="DM391" s="256"/>
    </row>
    <row r="392" spans="1:117" s="5" customFormat="1" ht="16.5" customHeight="1">
      <c r="A392" s="28"/>
      <c r="B392" s="257" t="s">
        <v>205</v>
      </c>
      <c r="C392" s="257"/>
      <c r="D392" s="257"/>
      <c r="E392" s="257"/>
      <c r="F392" s="257"/>
      <c r="G392" s="257"/>
      <c r="H392" s="257"/>
      <c r="I392" s="257"/>
      <c r="J392" s="257"/>
      <c r="K392" s="257"/>
      <c r="L392" s="257"/>
      <c r="M392" s="257"/>
      <c r="N392" s="257"/>
      <c r="O392" s="257"/>
      <c r="P392" s="257"/>
      <c r="Q392" s="257"/>
      <c r="R392" s="257"/>
      <c r="S392" s="257"/>
      <c r="T392" s="257"/>
      <c r="U392" s="257"/>
      <c r="V392" s="257"/>
      <c r="W392" s="257"/>
      <c r="X392" s="257"/>
      <c r="Y392" s="257"/>
      <c r="Z392" s="257"/>
      <c r="AA392" s="257"/>
      <c r="AB392" s="257"/>
      <c r="AC392" s="257"/>
      <c r="AD392" s="257"/>
      <c r="AE392" s="257"/>
      <c r="AF392" s="257"/>
      <c r="AG392" s="257"/>
      <c r="AH392" s="257"/>
      <c r="AI392" s="257"/>
      <c r="AJ392" s="257"/>
      <c r="AK392" s="257"/>
      <c r="AL392" s="257"/>
      <c r="AM392" s="257"/>
      <c r="AN392" s="257"/>
      <c r="AO392" s="257"/>
      <c r="AP392" s="257"/>
      <c r="AQ392" s="257"/>
      <c r="AR392" s="257"/>
      <c r="AS392" s="257"/>
      <c r="AT392" s="257"/>
      <c r="AU392" s="257"/>
      <c r="AV392" s="257"/>
      <c r="AW392" s="257"/>
      <c r="AX392" s="257"/>
      <c r="AY392" s="257"/>
      <c r="AZ392" s="257"/>
      <c r="BA392" s="257"/>
      <c r="BB392" s="257"/>
      <c r="BC392" s="257"/>
      <c r="BD392" s="257"/>
      <c r="BE392" s="257"/>
      <c r="BF392" s="257"/>
      <c r="BG392" s="257"/>
      <c r="BH392" s="257"/>
      <c r="BI392" s="257"/>
      <c r="BJ392" s="257"/>
      <c r="BK392" s="257"/>
      <c r="BL392" s="257"/>
      <c r="BM392" s="257"/>
      <c r="BN392" s="257"/>
      <c r="BO392" s="257"/>
      <c r="BP392" s="257"/>
      <c r="BQ392" s="257"/>
      <c r="BR392" s="257"/>
      <c r="BS392" s="257"/>
      <c r="BT392" s="257"/>
      <c r="BU392" s="257"/>
      <c r="BV392" s="257"/>
      <c r="BW392" s="258"/>
      <c r="BX392" s="250" t="s">
        <v>209</v>
      </c>
      <c r="BY392" s="251"/>
      <c r="BZ392" s="251"/>
      <c r="CA392" s="251"/>
      <c r="CB392" s="251"/>
      <c r="CC392" s="251"/>
      <c r="CD392" s="251"/>
      <c r="CE392" s="251"/>
      <c r="CF392" s="251"/>
      <c r="CG392" s="251"/>
      <c r="CH392" s="251"/>
      <c r="CI392" s="251"/>
      <c r="CJ392" s="251"/>
      <c r="CK392" s="251"/>
      <c r="CL392" s="252"/>
      <c r="CM392" s="256">
        <v>0</v>
      </c>
      <c r="CN392" s="256"/>
      <c r="CO392" s="256"/>
      <c r="CP392" s="256"/>
      <c r="CQ392" s="256"/>
      <c r="CR392" s="256"/>
      <c r="CS392" s="256"/>
      <c r="CT392" s="256"/>
      <c r="CU392" s="256"/>
      <c r="CV392" s="256"/>
      <c r="CW392" s="256"/>
      <c r="CX392" s="256"/>
      <c r="CY392" s="256"/>
      <c r="CZ392" s="256"/>
      <c r="DA392" s="256"/>
      <c r="DB392" s="256"/>
      <c r="DC392" s="256"/>
      <c r="DD392" s="256"/>
      <c r="DE392" s="256"/>
      <c r="DF392" s="256"/>
      <c r="DG392" s="256"/>
      <c r="DH392" s="256"/>
      <c r="DI392" s="256"/>
      <c r="DJ392" s="256"/>
      <c r="DK392" s="256"/>
      <c r="DL392" s="256"/>
      <c r="DM392" s="256"/>
    </row>
    <row r="393" ht="12.75" customHeight="1"/>
    <row r="394" spans="2:140" ht="15">
      <c r="B394" s="88" t="s">
        <v>211</v>
      </c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  <c r="CG394" s="88"/>
      <c r="CH394" s="88"/>
      <c r="CI394" s="88"/>
      <c r="CJ394" s="88"/>
      <c r="CK394" s="88"/>
      <c r="CL394" s="88"/>
      <c r="CM394" s="88"/>
      <c r="CN394" s="88"/>
      <c r="CO394" s="88"/>
      <c r="CP394" s="88"/>
      <c r="CQ394" s="88"/>
      <c r="CR394" s="88"/>
      <c r="CS394" s="88"/>
      <c r="CT394" s="88"/>
      <c r="CU394" s="88"/>
      <c r="CV394" s="88"/>
      <c r="CW394" s="88"/>
      <c r="CX394" s="88"/>
      <c r="CY394" s="88"/>
      <c r="CZ394" s="88"/>
      <c r="DA394" s="88"/>
      <c r="DB394" s="88"/>
      <c r="DC394" s="88"/>
      <c r="DD394" s="88"/>
      <c r="DE394" s="88"/>
      <c r="DF394" s="88"/>
      <c r="DG394" s="88"/>
      <c r="DH394" s="88"/>
      <c r="DI394" s="88"/>
      <c r="DJ394" s="88"/>
      <c r="DK394" s="88"/>
      <c r="DL394" s="88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</row>
    <row r="395" spans="38:80" ht="15">
      <c r="AL395" s="76" t="s">
        <v>50</v>
      </c>
      <c r="AM395" s="76"/>
      <c r="AN395" s="76"/>
      <c r="AO395" s="76"/>
      <c r="AP395" s="76"/>
      <c r="AQ395" s="76"/>
      <c r="AR395" s="87" t="s">
        <v>250</v>
      </c>
      <c r="AS395" s="87"/>
      <c r="AT395" s="87"/>
      <c r="AU395" s="87"/>
      <c r="AV395" s="78" t="s">
        <v>2</v>
      </c>
      <c r="AW395" s="78"/>
      <c r="AX395" s="78"/>
      <c r="AY395" s="87" t="s">
        <v>248</v>
      </c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77">
        <v>20</v>
      </c>
      <c r="BR395" s="77"/>
      <c r="BS395" s="77"/>
      <c r="BT395" s="77"/>
      <c r="BU395" s="86" t="s">
        <v>223</v>
      </c>
      <c r="BV395" s="86"/>
      <c r="BW395" s="86"/>
      <c r="BX395" s="86"/>
      <c r="BY395" s="78" t="s">
        <v>3</v>
      </c>
      <c r="BZ395" s="78"/>
      <c r="CA395" s="78"/>
      <c r="CB395" s="78"/>
    </row>
    <row r="396" spans="1:140" ht="3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</row>
    <row r="397" spans="1:117" ht="16.5" customHeight="1">
      <c r="A397" s="237" t="s">
        <v>0</v>
      </c>
      <c r="B397" s="238"/>
      <c r="C397" s="238"/>
      <c r="D397" s="238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  <c r="AJ397" s="238"/>
      <c r="AK397" s="238"/>
      <c r="AL397" s="238"/>
      <c r="AM397" s="238"/>
      <c r="AN397" s="238"/>
      <c r="AO397" s="238"/>
      <c r="AP397" s="238"/>
      <c r="AQ397" s="238"/>
      <c r="AR397" s="238"/>
      <c r="AS397" s="238"/>
      <c r="AT397" s="238"/>
      <c r="AU397" s="238"/>
      <c r="AV397" s="238"/>
      <c r="AW397" s="238"/>
      <c r="AX397" s="238"/>
      <c r="AY397" s="238"/>
      <c r="AZ397" s="238"/>
      <c r="BA397" s="238"/>
      <c r="BB397" s="238"/>
      <c r="BC397" s="238"/>
      <c r="BD397" s="238"/>
      <c r="BE397" s="238"/>
      <c r="BF397" s="238"/>
      <c r="BG397" s="238"/>
      <c r="BH397" s="238"/>
      <c r="BI397" s="238"/>
      <c r="BJ397" s="238"/>
      <c r="BK397" s="238"/>
      <c r="BL397" s="238"/>
      <c r="BM397" s="238"/>
      <c r="BN397" s="238"/>
      <c r="BO397" s="238"/>
      <c r="BP397" s="238"/>
      <c r="BQ397" s="238"/>
      <c r="BR397" s="238"/>
      <c r="BS397" s="238"/>
      <c r="BT397" s="238"/>
      <c r="BU397" s="238"/>
      <c r="BV397" s="238"/>
      <c r="BW397" s="239"/>
      <c r="BX397" s="237" t="s">
        <v>101</v>
      </c>
      <c r="BY397" s="238"/>
      <c r="BZ397" s="238"/>
      <c r="CA397" s="238"/>
      <c r="CB397" s="238"/>
      <c r="CC397" s="238"/>
      <c r="CD397" s="238"/>
      <c r="CE397" s="238"/>
      <c r="CF397" s="238"/>
      <c r="CG397" s="238"/>
      <c r="CH397" s="238"/>
      <c r="CI397" s="238"/>
      <c r="CJ397" s="238"/>
      <c r="CK397" s="238"/>
      <c r="CL397" s="239"/>
      <c r="CM397" s="237" t="s">
        <v>51</v>
      </c>
      <c r="CN397" s="238"/>
      <c r="CO397" s="238"/>
      <c r="CP397" s="238"/>
      <c r="CQ397" s="238"/>
      <c r="CR397" s="238"/>
      <c r="CS397" s="238"/>
      <c r="CT397" s="238"/>
      <c r="CU397" s="238"/>
      <c r="CV397" s="238"/>
      <c r="CW397" s="238"/>
      <c r="CX397" s="238"/>
      <c r="CY397" s="238"/>
      <c r="CZ397" s="238"/>
      <c r="DA397" s="238"/>
      <c r="DB397" s="238"/>
      <c r="DC397" s="238"/>
      <c r="DD397" s="238"/>
      <c r="DE397" s="238"/>
      <c r="DF397" s="238"/>
      <c r="DG397" s="238"/>
      <c r="DH397" s="238"/>
      <c r="DI397" s="238"/>
      <c r="DJ397" s="238"/>
      <c r="DK397" s="238"/>
      <c r="DL397" s="238"/>
      <c r="DM397" s="239"/>
    </row>
    <row r="398" spans="1:117" ht="15">
      <c r="A398" s="253">
        <v>1</v>
      </c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  <c r="S398" s="254"/>
      <c r="T398" s="254"/>
      <c r="U398" s="254"/>
      <c r="V398" s="254"/>
      <c r="W398" s="254"/>
      <c r="X398" s="254"/>
      <c r="Y398" s="254"/>
      <c r="Z398" s="254"/>
      <c r="AA398" s="254"/>
      <c r="AB398" s="254"/>
      <c r="AC398" s="254"/>
      <c r="AD398" s="254"/>
      <c r="AE398" s="254"/>
      <c r="AF398" s="254"/>
      <c r="AG398" s="254"/>
      <c r="AH398" s="254"/>
      <c r="AI398" s="254"/>
      <c r="AJ398" s="254"/>
      <c r="AK398" s="254"/>
      <c r="AL398" s="254"/>
      <c r="AM398" s="254"/>
      <c r="AN398" s="254"/>
      <c r="AO398" s="254"/>
      <c r="AP398" s="254"/>
      <c r="AQ398" s="254"/>
      <c r="AR398" s="254"/>
      <c r="AS398" s="254"/>
      <c r="AT398" s="254"/>
      <c r="AU398" s="254"/>
      <c r="AV398" s="254"/>
      <c r="AW398" s="254"/>
      <c r="AX398" s="254"/>
      <c r="AY398" s="254"/>
      <c r="AZ398" s="254"/>
      <c r="BA398" s="254"/>
      <c r="BB398" s="254"/>
      <c r="BC398" s="254"/>
      <c r="BD398" s="254"/>
      <c r="BE398" s="254"/>
      <c r="BF398" s="254"/>
      <c r="BG398" s="254"/>
      <c r="BH398" s="254"/>
      <c r="BI398" s="254"/>
      <c r="BJ398" s="254"/>
      <c r="BK398" s="254"/>
      <c r="BL398" s="254"/>
      <c r="BM398" s="254"/>
      <c r="BN398" s="254"/>
      <c r="BO398" s="254"/>
      <c r="BP398" s="254"/>
      <c r="BQ398" s="254"/>
      <c r="BR398" s="254"/>
      <c r="BS398" s="254"/>
      <c r="BT398" s="254"/>
      <c r="BU398" s="254"/>
      <c r="BV398" s="254"/>
      <c r="BW398" s="255"/>
      <c r="BX398" s="250" t="s">
        <v>113</v>
      </c>
      <c r="BY398" s="251"/>
      <c r="BZ398" s="251"/>
      <c r="CA398" s="251"/>
      <c r="CB398" s="251"/>
      <c r="CC398" s="251"/>
      <c r="CD398" s="251"/>
      <c r="CE398" s="251"/>
      <c r="CF398" s="251"/>
      <c r="CG398" s="251"/>
      <c r="CH398" s="251"/>
      <c r="CI398" s="251"/>
      <c r="CJ398" s="251"/>
      <c r="CK398" s="251"/>
      <c r="CL398" s="252"/>
      <c r="CM398" s="250" t="s">
        <v>114</v>
      </c>
      <c r="CN398" s="251"/>
      <c r="CO398" s="251"/>
      <c r="CP398" s="251"/>
      <c r="CQ398" s="251"/>
      <c r="CR398" s="251"/>
      <c r="CS398" s="251"/>
      <c r="CT398" s="251"/>
      <c r="CU398" s="251"/>
      <c r="CV398" s="251"/>
      <c r="CW398" s="251"/>
      <c r="CX398" s="251"/>
      <c r="CY398" s="251"/>
      <c r="CZ398" s="251"/>
      <c r="DA398" s="251"/>
      <c r="DB398" s="251"/>
      <c r="DC398" s="251"/>
      <c r="DD398" s="251"/>
      <c r="DE398" s="251"/>
      <c r="DF398" s="251"/>
      <c r="DG398" s="251"/>
      <c r="DH398" s="251"/>
      <c r="DI398" s="251"/>
      <c r="DJ398" s="251"/>
      <c r="DK398" s="251"/>
      <c r="DL398" s="251"/>
      <c r="DM398" s="252"/>
    </row>
    <row r="399" spans="1:117" s="5" customFormat="1" ht="16.5" customHeight="1">
      <c r="A399" s="28"/>
      <c r="B399" s="257" t="s">
        <v>212</v>
      </c>
      <c r="C399" s="257"/>
      <c r="D399" s="257"/>
      <c r="E399" s="257"/>
      <c r="F399" s="257"/>
      <c r="G399" s="257"/>
      <c r="H399" s="257"/>
      <c r="I399" s="257"/>
      <c r="J399" s="257"/>
      <c r="K399" s="257"/>
      <c r="L399" s="257"/>
      <c r="M399" s="257"/>
      <c r="N399" s="257"/>
      <c r="O399" s="257"/>
      <c r="P399" s="257"/>
      <c r="Q399" s="257"/>
      <c r="R399" s="257"/>
      <c r="S399" s="257"/>
      <c r="T399" s="257"/>
      <c r="U399" s="257"/>
      <c r="V399" s="257"/>
      <c r="W399" s="257"/>
      <c r="X399" s="257"/>
      <c r="Y399" s="257"/>
      <c r="Z399" s="257"/>
      <c r="AA399" s="257"/>
      <c r="AB399" s="257"/>
      <c r="AC399" s="257"/>
      <c r="AD399" s="257"/>
      <c r="AE399" s="257"/>
      <c r="AF399" s="257"/>
      <c r="AG399" s="257"/>
      <c r="AH399" s="257"/>
      <c r="AI399" s="257"/>
      <c r="AJ399" s="257"/>
      <c r="AK399" s="257"/>
      <c r="AL399" s="257"/>
      <c r="AM399" s="257"/>
      <c r="AN399" s="257"/>
      <c r="AO399" s="257"/>
      <c r="AP399" s="257"/>
      <c r="AQ399" s="257"/>
      <c r="AR399" s="257"/>
      <c r="AS399" s="257"/>
      <c r="AT399" s="257"/>
      <c r="AU399" s="257"/>
      <c r="AV399" s="257"/>
      <c r="AW399" s="257"/>
      <c r="AX399" s="257"/>
      <c r="AY399" s="257"/>
      <c r="AZ399" s="257"/>
      <c r="BA399" s="257"/>
      <c r="BB399" s="257"/>
      <c r="BC399" s="257"/>
      <c r="BD399" s="257"/>
      <c r="BE399" s="257"/>
      <c r="BF399" s="257"/>
      <c r="BG399" s="257"/>
      <c r="BH399" s="257"/>
      <c r="BI399" s="257"/>
      <c r="BJ399" s="257"/>
      <c r="BK399" s="257"/>
      <c r="BL399" s="257"/>
      <c r="BM399" s="257"/>
      <c r="BN399" s="257"/>
      <c r="BO399" s="257"/>
      <c r="BP399" s="257"/>
      <c r="BQ399" s="257"/>
      <c r="BR399" s="257"/>
      <c r="BS399" s="257"/>
      <c r="BT399" s="257"/>
      <c r="BU399" s="257"/>
      <c r="BV399" s="257"/>
      <c r="BW399" s="258"/>
      <c r="BX399" s="250" t="s">
        <v>206</v>
      </c>
      <c r="BY399" s="251"/>
      <c r="BZ399" s="251"/>
      <c r="CA399" s="251"/>
      <c r="CB399" s="251"/>
      <c r="CC399" s="251"/>
      <c r="CD399" s="251"/>
      <c r="CE399" s="251"/>
      <c r="CF399" s="251"/>
      <c r="CG399" s="251"/>
      <c r="CH399" s="251"/>
      <c r="CI399" s="251"/>
      <c r="CJ399" s="251"/>
      <c r="CK399" s="251"/>
      <c r="CL399" s="252"/>
      <c r="CM399" s="256">
        <v>0</v>
      </c>
      <c r="CN399" s="256"/>
      <c r="CO399" s="256"/>
      <c r="CP399" s="256"/>
      <c r="CQ399" s="256"/>
      <c r="CR399" s="256"/>
      <c r="CS399" s="256"/>
      <c r="CT399" s="256"/>
      <c r="CU399" s="256"/>
      <c r="CV399" s="256"/>
      <c r="CW399" s="256"/>
      <c r="CX399" s="256"/>
      <c r="CY399" s="256"/>
      <c r="CZ399" s="256"/>
      <c r="DA399" s="256"/>
      <c r="DB399" s="256"/>
      <c r="DC399" s="256"/>
      <c r="DD399" s="256"/>
      <c r="DE399" s="256"/>
      <c r="DF399" s="256"/>
      <c r="DG399" s="256"/>
      <c r="DH399" s="256"/>
      <c r="DI399" s="256"/>
      <c r="DJ399" s="256"/>
      <c r="DK399" s="256"/>
      <c r="DL399" s="256"/>
      <c r="DM399" s="256"/>
    </row>
    <row r="400" spans="1:117" s="5" customFormat="1" ht="46.5" customHeight="1">
      <c r="A400" s="28"/>
      <c r="B400" s="257" t="s">
        <v>213</v>
      </c>
      <c r="C400" s="257"/>
      <c r="D400" s="257"/>
      <c r="E400" s="257"/>
      <c r="F400" s="257"/>
      <c r="G400" s="257"/>
      <c r="H400" s="257"/>
      <c r="I400" s="257"/>
      <c r="J400" s="257"/>
      <c r="K400" s="257"/>
      <c r="L400" s="257"/>
      <c r="M400" s="257"/>
      <c r="N400" s="257"/>
      <c r="O400" s="257"/>
      <c r="P400" s="257"/>
      <c r="Q400" s="257"/>
      <c r="R400" s="257"/>
      <c r="S400" s="257"/>
      <c r="T400" s="257"/>
      <c r="U400" s="257"/>
      <c r="V400" s="257"/>
      <c r="W400" s="257"/>
      <c r="X400" s="257"/>
      <c r="Y400" s="257"/>
      <c r="Z400" s="257"/>
      <c r="AA400" s="257"/>
      <c r="AB400" s="257"/>
      <c r="AC400" s="257"/>
      <c r="AD400" s="257"/>
      <c r="AE400" s="257"/>
      <c r="AF400" s="257"/>
      <c r="AG400" s="257"/>
      <c r="AH400" s="257"/>
      <c r="AI400" s="257"/>
      <c r="AJ400" s="257"/>
      <c r="AK400" s="257"/>
      <c r="AL400" s="257"/>
      <c r="AM400" s="257"/>
      <c r="AN400" s="257"/>
      <c r="AO400" s="257"/>
      <c r="AP400" s="257"/>
      <c r="AQ400" s="257"/>
      <c r="AR400" s="257"/>
      <c r="AS400" s="257"/>
      <c r="AT400" s="257"/>
      <c r="AU400" s="257"/>
      <c r="AV400" s="257"/>
      <c r="AW400" s="257"/>
      <c r="AX400" s="257"/>
      <c r="AY400" s="257"/>
      <c r="AZ400" s="257"/>
      <c r="BA400" s="257"/>
      <c r="BB400" s="257"/>
      <c r="BC400" s="257"/>
      <c r="BD400" s="257"/>
      <c r="BE400" s="257"/>
      <c r="BF400" s="257"/>
      <c r="BG400" s="257"/>
      <c r="BH400" s="257"/>
      <c r="BI400" s="257"/>
      <c r="BJ400" s="257"/>
      <c r="BK400" s="257"/>
      <c r="BL400" s="257"/>
      <c r="BM400" s="257"/>
      <c r="BN400" s="257"/>
      <c r="BO400" s="257"/>
      <c r="BP400" s="257"/>
      <c r="BQ400" s="257"/>
      <c r="BR400" s="257"/>
      <c r="BS400" s="257"/>
      <c r="BT400" s="257"/>
      <c r="BU400" s="257"/>
      <c r="BV400" s="257"/>
      <c r="BW400" s="258"/>
      <c r="BX400" s="250" t="s">
        <v>207</v>
      </c>
      <c r="BY400" s="251"/>
      <c r="BZ400" s="251"/>
      <c r="CA400" s="251"/>
      <c r="CB400" s="251"/>
      <c r="CC400" s="251"/>
      <c r="CD400" s="251"/>
      <c r="CE400" s="251"/>
      <c r="CF400" s="251"/>
      <c r="CG400" s="251"/>
      <c r="CH400" s="251"/>
      <c r="CI400" s="251"/>
      <c r="CJ400" s="251"/>
      <c r="CK400" s="251"/>
      <c r="CL400" s="252"/>
      <c r="CM400" s="256">
        <v>0</v>
      </c>
      <c r="CN400" s="256"/>
      <c r="CO400" s="256"/>
      <c r="CP400" s="256"/>
      <c r="CQ400" s="256"/>
      <c r="CR400" s="256"/>
      <c r="CS400" s="256"/>
      <c r="CT400" s="256"/>
      <c r="CU400" s="256"/>
      <c r="CV400" s="256"/>
      <c r="CW400" s="256"/>
      <c r="CX400" s="256"/>
      <c r="CY400" s="256"/>
      <c r="CZ400" s="256"/>
      <c r="DA400" s="256"/>
      <c r="DB400" s="256"/>
      <c r="DC400" s="256"/>
      <c r="DD400" s="256"/>
      <c r="DE400" s="256"/>
      <c r="DF400" s="256"/>
      <c r="DG400" s="256"/>
      <c r="DH400" s="256"/>
      <c r="DI400" s="256"/>
      <c r="DJ400" s="256"/>
      <c r="DK400" s="256"/>
      <c r="DL400" s="256"/>
      <c r="DM400" s="256"/>
    </row>
    <row r="401" spans="1:117" s="5" customFormat="1" ht="16.5" customHeight="1">
      <c r="A401" s="28"/>
      <c r="B401" s="257" t="s">
        <v>214</v>
      </c>
      <c r="C401" s="257"/>
      <c r="D401" s="257"/>
      <c r="E401" s="257"/>
      <c r="F401" s="257"/>
      <c r="G401" s="257"/>
      <c r="H401" s="257"/>
      <c r="I401" s="257"/>
      <c r="J401" s="257"/>
      <c r="K401" s="257"/>
      <c r="L401" s="257"/>
      <c r="M401" s="257"/>
      <c r="N401" s="257"/>
      <c r="O401" s="257"/>
      <c r="P401" s="257"/>
      <c r="Q401" s="257"/>
      <c r="R401" s="257"/>
      <c r="S401" s="257"/>
      <c r="T401" s="257"/>
      <c r="U401" s="257"/>
      <c r="V401" s="257"/>
      <c r="W401" s="257"/>
      <c r="X401" s="257"/>
      <c r="Y401" s="257"/>
      <c r="Z401" s="257"/>
      <c r="AA401" s="257"/>
      <c r="AB401" s="257"/>
      <c r="AC401" s="257"/>
      <c r="AD401" s="257"/>
      <c r="AE401" s="257"/>
      <c r="AF401" s="257"/>
      <c r="AG401" s="257"/>
      <c r="AH401" s="257"/>
      <c r="AI401" s="257"/>
      <c r="AJ401" s="257"/>
      <c r="AK401" s="257"/>
      <c r="AL401" s="257"/>
      <c r="AM401" s="257"/>
      <c r="AN401" s="257"/>
      <c r="AO401" s="257"/>
      <c r="AP401" s="257"/>
      <c r="AQ401" s="257"/>
      <c r="AR401" s="257"/>
      <c r="AS401" s="257"/>
      <c r="AT401" s="257"/>
      <c r="AU401" s="257"/>
      <c r="AV401" s="257"/>
      <c r="AW401" s="257"/>
      <c r="AX401" s="257"/>
      <c r="AY401" s="257"/>
      <c r="AZ401" s="257"/>
      <c r="BA401" s="257"/>
      <c r="BB401" s="257"/>
      <c r="BC401" s="257"/>
      <c r="BD401" s="257"/>
      <c r="BE401" s="257"/>
      <c r="BF401" s="257"/>
      <c r="BG401" s="257"/>
      <c r="BH401" s="257"/>
      <c r="BI401" s="257"/>
      <c r="BJ401" s="257"/>
      <c r="BK401" s="257"/>
      <c r="BL401" s="257"/>
      <c r="BM401" s="257"/>
      <c r="BN401" s="257"/>
      <c r="BO401" s="257"/>
      <c r="BP401" s="257"/>
      <c r="BQ401" s="257"/>
      <c r="BR401" s="257"/>
      <c r="BS401" s="257"/>
      <c r="BT401" s="257"/>
      <c r="BU401" s="257"/>
      <c r="BV401" s="257"/>
      <c r="BW401" s="258"/>
      <c r="BX401" s="250" t="s">
        <v>208</v>
      </c>
      <c r="BY401" s="251"/>
      <c r="BZ401" s="251"/>
      <c r="CA401" s="251"/>
      <c r="CB401" s="251"/>
      <c r="CC401" s="251"/>
      <c r="CD401" s="251"/>
      <c r="CE401" s="251"/>
      <c r="CF401" s="251"/>
      <c r="CG401" s="251"/>
      <c r="CH401" s="251"/>
      <c r="CI401" s="251"/>
      <c r="CJ401" s="251"/>
      <c r="CK401" s="251"/>
      <c r="CL401" s="252"/>
      <c r="CM401" s="256" t="s">
        <v>14</v>
      </c>
      <c r="CN401" s="256"/>
      <c r="CO401" s="256"/>
      <c r="CP401" s="256"/>
      <c r="CQ401" s="256"/>
      <c r="CR401" s="256"/>
      <c r="CS401" s="256"/>
      <c r="CT401" s="256"/>
      <c r="CU401" s="256"/>
      <c r="CV401" s="256"/>
      <c r="CW401" s="256"/>
      <c r="CX401" s="256"/>
      <c r="CY401" s="256"/>
      <c r="CZ401" s="256"/>
      <c r="DA401" s="256"/>
      <c r="DB401" s="256"/>
      <c r="DC401" s="256"/>
      <c r="DD401" s="256"/>
      <c r="DE401" s="256"/>
      <c r="DF401" s="256"/>
      <c r="DG401" s="256"/>
      <c r="DH401" s="256"/>
      <c r="DI401" s="256"/>
      <c r="DJ401" s="256"/>
      <c r="DK401" s="256"/>
      <c r="DL401" s="256"/>
      <c r="DM401" s="256"/>
    </row>
    <row r="403" spans="1:61" ht="14.25" customHeight="1">
      <c r="A403" s="5"/>
      <c r="B403" s="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</row>
    <row r="404" spans="1:140" ht="14.25" customHeight="1">
      <c r="A404" s="5" t="s">
        <v>280</v>
      </c>
      <c r="B404" s="5"/>
      <c r="AB404" s="1" t="s">
        <v>262</v>
      </c>
      <c r="CM404" s="260"/>
      <c r="CN404" s="260"/>
      <c r="CO404" s="260"/>
      <c r="CP404" s="260"/>
      <c r="CQ404" s="260"/>
      <c r="CR404" s="260"/>
      <c r="CS404" s="260"/>
      <c r="CT404" s="260"/>
      <c r="CU404" s="260"/>
      <c r="CV404" s="260"/>
      <c r="CW404" s="260"/>
      <c r="CX404" s="260"/>
      <c r="CY404" s="260"/>
      <c r="CZ404" s="260"/>
      <c r="DA404" s="260"/>
      <c r="DB404" s="260"/>
      <c r="DC404" s="260"/>
      <c r="DD404" s="260"/>
      <c r="DE404" s="260"/>
      <c r="DF404" s="260"/>
      <c r="DG404" s="260" t="s">
        <v>263</v>
      </c>
      <c r="DH404" s="260"/>
      <c r="DI404" s="260"/>
      <c r="DJ404" s="260"/>
      <c r="DK404" s="260"/>
      <c r="DL404" s="260"/>
      <c r="DM404" s="260"/>
      <c r="DN404" s="260"/>
      <c r="DO404" s="260"/>
      <c r="DP404" s="260"/>
      <c r="DQ404" s="260"/>
      <c r="DR404" s="260"/>
      <c r="DS404" s="260"/>
      <c r="DT404" s="260"/>
      <c r="DU404" s="260"/>
      <c r="DV404" s="260"/>
      <c r="DW404" s="260"/>
      <c r="DX404" s="260"/>
      <c r="DY404" s="260"/>
      <c r="DZ404" s="260"/>
      <c r="EA404" s="260"/>
      <c r="EB404" s="260"/>
      <c r="EC404" s="260"/>
      <c r="ED404" s="260"/>
      <c r="EE404" s="260"/>
      <c r="EF404" s="260"/>
      <c r="EG404" s="260"/>
      <c r="EH404" s="260"/>
      <c r="EI404" s="260"/>
      <c r="EJ404" s="260"/>
    </row>
    <row r="405" spans="1:140" s="2" customFormat="1" ht="12.75" customHeight="1">
      <c r="A405" s="16"/>
      <c r="B405" s="16"/>
      <c r="CM405" s="259" t="s">
        <v>6</v>
      </c>
      <c r="CN405" s="259"/>
      <c r="CO405" s="259"/>
      <c r="CP405" s="259"/>
      <c r="CQ405" s="259"/>
      <c r="CR405" s="259"/>
      <c r="CS405" s="259"/>
      <c r="CT405" s="259"/>
      <c r="CU405" s="259"/>
      <c r="CV405" s="259"/>
      <c r="CW405" s="259"/>
      <c r="CX405" s="259"/>
      <c r="CY405" s="259"/>
      <c r="CZ405" s="259"/>
      <c r="DA405" s="259"/>
      <c r="DB405" s="259"/>
      <c r="DC405" s="259"/>
      <c r="DD405" s="259"/>
      <c r="DE405" s="259"/>
      <c r="DF405" s="259"/>
      <c r="DG405" s="259" t="s">
        <v>7</v>
      </c>
      <c r="DH405" s="259"/>
      <c r="DI405" s="259"/>
      <c r="DJ405" s="259"/>
      <c r="DK405" s="259"/>
      <c r="DL405" s="259"/>
      <c r="DM405" s="259"/>
      <c r="DN405" s="259"/>
      <c r="DO405" s="259"/>
      <c r="DP405" s="259"/>
      <c r="DQ405" s="259"/>
      <c r="DR405" s="259"/>
      <c r="DS405" s="259"/>
      <c r="DT405" s="259"/>
      <c r="DU405" s="259"/>
      <c r="DV405" s="259"/>
      <c r="DW405" s="259"/>
      <c r="DX405" s="259"/>
      <c r="DY405" s="259"/>
      <c r="DZ405" s="259"/>
      <c r="EA405" s="259"/>
      <c r="EB405" s="259"/>
      <c r="EC405" s="259"/>
      <c r="ED405" s="259"/>
      <c r="EE405" s="259"/>
      <c r="EF405" s="259"/>
      <c r="EG405" s="259"/>
      <c r="EH405" s="259"/>
      <c r="EI405" s="259"/>
      <c r="EJ405" s="259"/>
    </row>
    <row r="406" spans="1:140" ht="14.25" customHeight="1">
      <c r="A406" s="5" t="s">
        <v>227</v>
      </c>
      <c r="B406" s="5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</row>
    <row r="407" spans="1:140" ht="14.25" customHeight="1">
      <c r="A407" s="5" t="s">
        <v>228</v>
      </c>
      <c r="B407" s="5"/>
      <c r="CM407" s="260"/>
      <c r="CN407" s="260"/>
      <c r="CO407" s="260"/>
      <c r="CP407" s="260"/>
      <c r="CQ407" s="260"/>
      <c r="CR407" s="260"/>
      <c r="CS407" s="260"/>
      <c r="CT407" s="260"/>
      <c r="CU407" s="260"/>
      <c r="CV407" s="260"/>
      <c r="CW407" s="260"/>
      <c r="CX407" s="260"/>
      <c r="CY407" s="260"/>
      <c r="CZ407" s="260"/>
      <c r="DA407" s="260"/>
      <c r="DB407" s="260"/>
      <c r="DC407" s="260"/>
      <c r="DD407" s="260"/>
      <c r="DE407" s="260"/>
      <c r="DF407" s="260"/>
      <c r="DG407" s="260" t="s">
        <v>229</v>
      </c>
      <c r="DH407" s="260"/>
      <c r="DI407" s="260"/>
      <c r="DJ407" s="260"/>
      <c r="DK407" s="260"/>
      <c r="DL407" s="260"/>
      <c r="DM407" s="260"/>
      <c r="DN407" s="260"/>
      <c r="DO407" s="260"/>
      <c r="DP407" s="260"/>
      <c r="DQ407" s="260"/>
      <c r="DR407" s="260"/>
      <c r="DS407" s="260"/>
      <c r="DT407" s="260"/>
      <c r="DU407" s="260"/>
      <c r="DV407" s="260"/>
      <c r="DW407" s="260"/>
      <c r="DX407" s="260"/>
      <c r="DY407" s="260"/>
      <c r="DZ407" s="260"/>
      <c r="EA407" s="260"/>
      <c r="EB407" s="260"/>
      <c r="EC407" s="260"/>
      <c r="ED407" s="260"/>
      <c r="EE407" s="260"/>
      <c r="EF407" s="260"/>
      <c r="EG407" s="260"/>
      <c r="EH407" s="260"/>
      <c r="EI407" s="260"/>
      <c r="EJ407" s="260"/>
    </row>
    <row r="408" spans="1:140" s="2" customFormat="1" ht="12.75" customHeight="1">
      <c r="A408" s="16"/>
      <c r="B408" s="16"/>
      <c r="CM408" s="259" t="s">
        <v>6</v>
      </c>
      <c r="CN408" s="259"/>
      <c r="CO408" s="259"/>
      <c r="CP408" s="259"/>
      <c r="CQ408" s="259"/>
      <c r="CR408" s="259"/>
      <c r="CS408" s="259"/>
      <c r="CT408" s="259"/>
      <c r="CU408" s="259"/>
      <c r="CV408" s="259"/>
      <c r="CW408" s="259"/>
      <c r="CX408" s="259"/>
      <c r="CY408" s="259"/>
      <c r="CZ408" s="259"/>
      <c r="DA408" s="259"/>
      <c r="DB408" s="259"/>
      <c r="DC408" s="259"/>
      <c r="DD408" s="259"/>
      <c r="DE408" s="259"/>
      <c r="DF408" s="259"/>
      <c r="DG408" s="259" t="s">
        <v>7</v>
      </c>
      <c r="DH408" s="259"/>
      <c r="DI408" s="259"/>
      <c r="DJ408" s="259"/>
      <c r="DK408" s="259"/>
      <c r="DL408" s="259"/>
      <c r="DM408" s="259"/>
      <c r="DN408" s="259"/>
      <c r="DO408" s="259"/>
      <c r="DP408" s="259"/>
      <c r="DQ408" s="259"/>
      <c r="DR408" s="259"/>
      <c r="DS408" s="259"/>
      <c r="DT408" s="259"/>
      <c r="DU408" s="259"/>
      <c r="DV408" s="259"/>
      <c r="DW408" s="259"/>
      <c r="DX408" s="259"/>
      <c r="DY408" s="259"/>
      <c r="DZ408" s="259"/>
      <c r="EA408" s="259"/>
      <c r="EB408" s="259"/>
      <c r="EC408" s="259"/>
      <c r="ED408" s="259"/>
      <c r="EE408" s="259"/>
      <c r="EF408" s="259"/>
      <c r="EG408" s="259"/>
      <c r="EH408" s="259"/>
      <c r="EI408" s="259"/>
      <c r="EJ408" s="259"/>
    </row>
    <row r="409" spans="1:140" ht="14.25" customHeight="1">
      <c r="A409" s="5"/>
      <c r="B409" s="5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</row>
    <row r="410" spans="1:140" ht="14.25" customHeight="1">
      <c r="A410" s="5" t="s">
        <v>230</v>
      </c>
      <c r="B410" s="5"/>
      <c r="CM410" s="260"/>
      <c r="CN410" s="260"/>
      <c r="CO410" s="260"/>
      <c r="CP410" s="260"/>
      <c r="CQ410" s="260"/>
      <c r="CR410" s="260"/>
      <c r="CS410" s="260"/>
      <c r="CT410" s="260"/>
      <c r="CU410" s="260"/>
      <c r="CV410" s="260"/>
      <c r="CW410" s="260"/>
      <c r="CX410" s="260"/>
      <c r="CY410" s="260"/>
      <c r="CZ410" s="260"/>
      <c r="DA410" s="260"/>
      <c r="DB410" s="260"/>
      <c r="DC410" s="260"/>
      <c r="DD410" s="260"/>
      <c r="DE410" s="260"/>
      <c r="DF410" s="260"/>
      <c r="DG410" s="260" t="s">
        <v>231</v>
      </c>
      <c r="DH410" s="260"/>
      <c r="DI410" s="260"/>
      <c r="DJ410" s="260"/>
      <c r="DK410" s="260"/>
      <c r="DL410" s="260"/>
      <c r="DM410" s="260"/>
      <c r="DN410" s="260"/>
      <c r="DO410" s="260"/>
      <c r="DP410" s="260"/>
      <c r="DQ410" s="260"/>
      <c r="DR410" s="260"/>
      <c r="DS410" s="260"/>
      <c r="DT410" s="260"/>
      <c r="DU410" s="260"/>
      <c r="DV410" s="260"/>
      <c r="DW410" s="260"/>
      <c r="DX410" s="260"/>
      <c r="DY410" s="260"/>
      <c r="DZ410" s="260"/>
      <c r="EA410" s="260"/>
      <c r="EB410" s="260"/>
      <c r="EC410" s="260"/>
      <c r="ED410" s="260"/>
      <c r="EE410" s="260"/>
      <c r="EF410" s="260"/>
      <c r="EG410" s="260"/>
      <c r="EH410" s="260"/>
      <c r="EI410" s="260"/>
      <c r="EJ410" s="260"/>
    </row>
    <row r="411" spans="1:140" s="2" customFormat="1" ht="12.75" customHeight="1">
      <c r="A411" s="16"/>
      <c r="B411" s="16"/>
      <c r="CM411" s="259" t="s">
        <v>6</v>
      </c>
      <c r="CN411" s="259"/>
      <c r="CO411" s="259"/>
      <c r="CP411" s="259"/>
      <c r="CQ411" s="259"/>
      <c r="CR411" s="259"/>
      <c r="CS411" s="259"/>
      <c r="CT411" s="259"/>
      <c r="CU411" s="259"/>
      <c r="CV411" s="259"/>
      <c r="CW411" s="259"/>
      <c r="CX411" s="259"/>
      <c r="CY411" s="259"/>
      <c r="CZ411" s="259"/>
      <c r="DA411" s="259"/>
      <c r="DB411" s="259"/>
      <c r="DC411" s="259"/>
      <c r="DD411" s="259"/>
      <c r="DE411" s="259"/>
      <c r="DF411" s="259"/>
      <c r="DG411" s="259" t="s">
        <v>7</v>
      </c>
      <c r="DH411" s="259"/>
      <c r="DI411" s="259"/>
      <c r="DJ411" s="259"/>
      <c r="DK411" s="259"/>
      <c r="DL411" s="259"/>
      <c r="DM411" s="259"/>
      <c r="DN411" s="259"/>
      <c r="DO411" s="259"/>
      <c r="DP411" s="259"/>
      <c r="DQ411" s="259"/>
      <c r="DR411" s="259"/>
      <c r="DS411" s="259"/>
      <c r="DT411" s="259"/>
      <c r="DU411" s="259"/>
      <c r="DV411" s="259"/>
      <c r="DW411" s="259"/>
      <c r="DX411" s="259"/>
      <c r="DY411" s="259"/>
      <c r="DZ411" s="259"/>
      <c r="EA411" s="259"/>
      <c r="EB411" s="259"/>
      <c r="EC411" s="259"/>
      <c r="ED411" s="259"/>
      <c r="EE411" s="259"/>
      <c r="EF411" s="259"/>
      <c r="EG411" s="259"/>
      <c r="EH411" s="259"/>
      <c r="EI411" s="259"/>
      <c r="EJ411" s="259"/>
    </row>
    <row r="412" spans="1:140" ht="15">
      <c r="A412" s="5" t="s">
        <v>235</v>
      </c>
      <c r="B412" s="5"/>
      <c r="CM412" s="260"/>
      <c r="CN412" s="260"/>
      <c r="CO412" s="260"/>
      <c r="CP412" s="260"/>
      <c r="CQ412" s="260"/>
      <c r="CR412" s="260"/>
      <c r="CS412" s="260"/>
      <c r="CT412" s="260"/>
      <c r="CU412" s="260"/>
      <c r="CV412" s="260"/>
      <c r="CW412" s="260"/>
      <c r="CX412" s="260"/>
      <c r="CY412" s="260"/>
      <c r="CZ412" s="260"/>
      <c r="DA412" s="260"/>
      <c r="DB412" s="260"/>
      <c r="DC412" s="260"/>
      <c r="DD412" s="260"/>
      <c r="DE412" s="260"/>
      <c r="DF412" s="260"/>
      <c r="DG412" s="260" t="s">
        <v>253</v>
      </c>
      <c r="DH412" s="260"/>
      <c r="DI412" s="260"/>
      <c r="DJ412" s="260"/>
      <c r="DK412" s="260"/>
      <c r="DL412" s="260"/>
      <c r="DM412" s="260"/>
      <c r="DN412" s="260"/>
      <c r="DO412" s="260"/>
      <c r="DP412" s="260"/>
      <c r="DQ412" s="260"/>
      <c r="DR412" s="260"/>
      <c r="DS412" s="260"/>
      <c r="DT412" s="260"/>
      <c r="DU412" s="260"/>
      <c r="DV412" s="260"/>
      <c r="DW412" s="260"/>
      <c r="DX412" s="260"/>
      <c r="DY412" s="260"/>
      <c r="DZ412" s="260"/>
      <c r="EA412" s="260"/>
      <c r="EB412" s="260"/>
      <c r="EC412" s="260"/>
      <c r="ED412" s="260"/>
      <c r="EE412" s="260"/>
      <c r="EF412" s="260"/>
      <c r="EG412" s="260"/>
      <c r="EH412" s="260"/>
      <c r="EI412" s="260"/>
      <c r="EJ412" s="260"/>
    </row>
    <row r="413" spans="1:140" s="2" customFormat="1" ht="12.75" customHeight="1">
      <c r="A413" s="16"/>
      <c r="B413" s="16"/>
      <c r="CM413" s="259" t="s">
        <v>6</v>
      </c>
      <c r="CN413" s="259"/>
      <c r="CO413" s="259"/>
      <c r="CP413" s="259"/>
      <c r="CQ413" s="259"/>
      <c r="CR413" s="259"/>
      <c r="CS413" s="259"/>
      <c r="CT413" s="259"/>
      <c r="CU413" s="259"/>
      <c r="CV413" s="259"/>
      <c r="CW413" s="259"/>
      <c r="CX413" s="259"/>
      <c r="CY413" s="259"/>
      <c r="CZ413" s="259"/>
      <c r="DA413" s="259"/>
      <c r="DB413" s="259"/>
      <c r="DC413" s="259"/>
      <c r="DD413" s="259"/>
      <c r="DE413" s="259"/>
      <c r="DF413" s="259"/>
      <c r="DG413" s="259" t="s">
        <v>7</v>
      </c>
      <c r="DH413" s="259"/>
      <c r="DI413" s="259"/>
      <c r="DJ413" s="259"/>
      <c r="DK413" s="259"/>
      <c r="DL413" s="259"/>
      <c r="DM413" s="259"/>
      <c r="DN413" s="259"/>
      <c r="DO413" s="259"/>
      <c r="DP413" s="259"/>
      <c r="DQ413" s="259"/>
      <c r="DR413" s="259"/>
      <c r="DS413" s="259"/>
      <c r="DT413" s="259"/>
      <c r="DU413" s="259"/>
      <c r="DV413" s="259"/>
      <c r="DW413" s="259"/>
      <c r="DX413" s="259"/>
      <c r="DY413" s="259"/>
      <c r="DZ413" s="259"/>
      <c r="EA413" s="259"/>
      <c r="EB413" s="259"/>
      <c r="EC413" s="259"/>
      <c r="ED413" s="259"/>
      <c r="EE413" s="259"/>
      <c r="EF413" s="259"/>
      <c r="EG413" s="259"/>
      <c r="EH413" s="259"/>
      <c r="EI413" s="259"/>
      <c r="EJ413" s="259"/>
    </row>
    <row r="414" spans="1:140" ht="15">
      <c r="A414" s="5"/>
      <c r="B414" s="5"/>
      <c r="CM414" s="260"/>
      <c r="CN414" s="260"/>
      <c r="CO414" s="260"/>
      <c r="CP414" s="260"/>
      <c r="CQ414" s="260"/>
      <c r="CR414" s="260"/>
      <c r="CS414" s="260"/>
      <c r="CT414" s="260"/>
      <c r="CU414" s="260"/>
      <c r="CV414" s="260"/>
      <c r="CW414" s="260"/>
      <c r="CX414" s="260"/>
      <c r="CY414" s="260"/>
      <c r="CZ414" s="260"/>
      <c r="DA414" s="260"/>
      <c r="DB414" s="260"/>
      <c r="DC414" s="260"/>
      <c r="DD414" s="260"/>
      <c r="DE414" s="260"/>
      <c r="DF414" s="260"/>
      <c r="DG414" s="260" t="s">
        <v>254</v>
      </c>
      <c r="DH414" s="260"/>
      <c r="DI414" s="260"/>
      <c r="DJ414" s="260"/>
      <c r="DK414" s="260"/>
      <c r="DL414" s="260"/>
      <c r="DM414" s="260"/>
      <c r="DN414" s="260"/>
      <c r="DO414" s="260"/>
      <c r="DP414" s="260"/>
      <c r="DQ414" s="260"/>
      <c r="DR414" s="260"/>
      <c r="DS414" s="260"/>
      <c r="DT414" s="260"/>
      <c r="DU414" s="260"/>
      <c r="DV414" s="260"/>
      <c r="DW414" s="260"/>
      <c r="DX414" s="260"/>
      <c r="DY414" s="260"/>
      <c r="DZ414" s="260"/>
      <c r="EA414" s="260"/>
      <c r="EB414" s="260"/>
      <c r="EC414" s="260"/>
      <c r="ED414" s="260"/>
      <c r="EE414" s="260"/>
      <c r="EF414" s="260"/>
      <c r="EG414" s="260"/>
      <c r="EH414" s="260"/>
      <c r="EI414" s="260"/>
      <c r="EJ414" s="260"/>
    </row>
    <row r="415" spans="1:140" s="2" customFormat="1" ht="12.75" customHeight="1">
      <c r="A415" s="16"/>
      <c r="B415" s="16"/>
      <c r="CM415" s="259" t="s">
        <v>6</v>
      </c>
      <c r="CN415" s="259"/>
      <c r="CO415" s="259"/>
      <c r="CP415" s="259"/>
      <c r="CQ415" s="259"/>
      <c r="CR415" s="259"/>
      <c r="CS415" s="259"/>
      <c r="CT415" s="259"/>
      <c r="CU415" s="259"/>
      <c r="CV415" s="259"/>
      <c r="CW415" s="259"/>
      <c r="CX415" s="259"/>
      <c r="CY415" s="259"/>
      <c r="CZ415" s="259"/>
      <c r="DA415" s="259"/>
      <c r="DB415" s="259"/>
      <c r="DC415" s="259"/>
      <c r="DD415" s="259"/>
      <c r="DE415" s="259"/>
      <c r="DF415" s="259"/>
      <c r="DG415" s="259" t="s">
        <v>7</v>
      </c>
      <c r="DH415" s="259"/>
      <c r="DI415" s="259"/>
      <c r="DJ415" s="259"/>
      <c r="DK415" s="259"/>
      <c r="DL415" s="259"/>
      <c r="DM415" s="259"/>
      <c r="DN415" s="259"/>
      <c r="DO415" s="259"/>
      <c r="DP415" s="259"/>
      <c r="DQ415" s="259"/>
      <c r="DR415" s="259"/>
      <c r="DS415" s="259"/>
      <c r="DT415" s="259"/>
      <c r="DU415" s="259"/>
      <c r="DV415" s="259"/>
      <c r="DW415" s="259"/>
      <c r="DX415" s="259"/>
      <c r="DY415" s="259"/>
      <c r="DZ415" s="259"/>
      <c r="EA415" s="259"/>
      <c r="EB415" s="259"/>
      <c r="EC415" s="259"/>
      <c r="ED415" s="259"/>
      <c r="EE415" s="259"/>
      <c r="EF415" s="259"/>
      <c r="EG415" s="259"/>
      <c r="EH415" s="259"/>
      <c r="EI415" s="259"/>
      <c r="EJ415" s="259"/>
    </row>
    <row r="416" spans="1:35" ht="15">
      <c r="A416" s="5" t="s">
        <v>34</v>
      </c>
      <c r="B416" s="5"/>
      <c r="G416" s="261" t="s">
        <v>232</v>
      </c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1"/>
      <c r="X416" s="261"/>
      <c r="Y416" s="261"/>
      <c r="Z416" s="261"/>
      <c r="AA416" s="261"/>
      <c r="AB416" s="261"/>
      <c r="AC416" s="261"/>
      <c r="AD416" s="261"/>
      <c r="AE416" s="261"/>
      <c r="AF416" s="261"/>
      <c r="AG416" s="261"/>
      <c r="AH416" s="261"/>
      <c r="AI416" s="261"/>
    </row>
    <row r="417" spans="1:39" ht="15">
      <c r="A417" s="76" t="s">
        <v>2</v>
      </c>
      <c r="B417" s="76"/>
      <c r="C417" s="87" t="s">
        <v>250</v>
      </c>
      <c r="D417" s="87"/>
      <c r="E417" s="87"/>
      <c r="F417" s="87"/>
      <c r="G417" s="263" t="s">
        <v>2</v>
      </c>
      <c r="H417" s="263"/>
      <c r="I417" s="263"/>
      <c r="J417" s="87" t="s">
        <v>248</v>
      </c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77">
        <v>20</v>
      </c>
      <c r="AC417" s="77"/>
      <c r="AD417" s="77"/>
      <c r="AE417" s="77"/>
      <c r="AF417" s="262" t="s">
        <v>223</v>
      </c>
      <c r="AG417" s="262"/>
      <c r="AH417" s="262"/>
      <c r="AI417" s="262"/>
      <c r="AJ417" s="78" t="s">
        <v>3</v>
      </c>
      <c r="AK417" s="78"/>
      <c r="AL417" s="78"/>
      <c r="AM417" s="78"/>
    </row>
  </sheetData>
  <sheetProtection/>
  <mergeCells count="2701">
    <mergeCell ref="BA158:BP158"/>
    <mergeCell ref="CZ158:DO158"/>
    <mergeCell ref="DP158:EE158"/>
    <mergeCell ref="EF158:EU158"/>
    <mergeCell ref="EV158:FI158"/>
    <mergeCell ref="BQ158:CF158"/>
    <mergeCell ref="CG158:CY158"/>
    <mergeCell ref="EV365:FK365"/>
    <mergeCell ref="B367:AB367"/>
    <mergeCell ref="AC367:AK367"/>
    <mergeCell ref="CG366:CY366"/>
    <mergeCell ref="BQ366:CF366"/>
    <mergeCell ref="AL366:AZ366"/>
    <mergeCell ref="BA366:BP366"/>
    <mergeCell ref="CZ367:DO367"/>
    <mergeCell ref="DP367:EE367"/>
    <mergeCell ref="BQ367:CF367"/>
    <mergeCell ref="A209:FL209"/>
    <mergeCell ref="A289:FL289"/>
    <mergeCell ref="CZ366:DO366"/>
    <mergeCell ref="DP366:EE366"/>
    <mergeCell ref="EF366:EU366"/>
    <mergeCell ref="EV366:FK366"/>
    <mergeCell ref="B366:AB366"/>
    <mergeCell ref="AC366:AK366"/>
    <mergeCell ref="B364:AB364"/>
    <mergeCell ref="AC364:AK364"/>
    <mergeCell ref="EF365:EU365"/>
    <mergeCell ref="CG367:CY367"/>
    <mergeCell ref="AL364:AZ364"/>
    <mergeCell ref="BA364:BP364"/>
    <mergeCell ref="AL367:AZ367"/>
    <mergeCell ref="BA367:BP367"/>
    <mergeCell ref="BQ365:CF365"/>
    <mergeCell ref="EF363:EU363"/>
    <mergeCell ref="EV367:FK367"/>
    <mergeCell ref="B365:AB365"/>
    <mergeCell ref="AC365:AK365"/>
    <mergeCell ref="AL365:AZ365"/>
    <mergeCell ref="BA365:BP365"/>
    <mergeCell ref="CG365:CY365"/>
    <mergeCell ref="EF367:EU367"/>
    <mergeCell ref="CZ365:DO365"/>
    <mergeCell ref="DP365:EE365"/>
    <mergeCell ref="CZ363:DO363"/>
    <mergeCell ref="EF362:EU362"/>
    <mergeCell ref="EV363:FK363"/>
    <mergeCell ref="CG362:CY362"/>
    <mergeCell ref="EF364:EU364"/>
    <mergeCell ref="EV362:FK362"/>
    <mergeCell ref="CZ362:DO362"/>
    <mergeCell ref="EV364:FK364"/>
    <mergeCell ref="CZ364:DO364"/>
    <mergeCell ref="DP364:EE364"/>
    <mergeCell ref="AL362:AZ362"/>
    <mergeCell ref="BA362:BP362"/>
    <mergeCell ref="DP362:EE362"/>
    <mergeCell ref="CG364:CY364"/>
    <mergeCell ref="CG363:CY363"/>
    <mergeCell ref="BQ363:CF363"/>
    <mergeCell ref="BQ362:CF362"/>
    <mergeCell ref="BA363:BP363"/>
    <mergeCell ref="BQ364:CF364"/>
    <mergeCell ref="DP363:EE363"/>
    <mergeCell ref="BA360:BP360"/>
    <mergeCell ref="AL361:AZ361"/>
    <mergeCell ref="CG360:CY360"/>
    <mergeCell ref="CZ360:DO360"/>
    <mergeCell ref="DP360:EE360"/>
    <mergeCell ref="B363:AB363"/>
    <mergeCell ref="AC363:AK363"/>
    <mergeCell ref="AL363:AZ363"/>
    <mergeCell ref="B362:AB362"/>
    <mergeCell ref="AC362:AK362"/>
    <mergeCell ref="DP358:EE358"/>
    <mergeCell ref="BA359:BP359"/>
    <mergeCell ref="DP361:EE361"/>
    <mergeCell ref="CG359:CY359"/>
    <mergeCell ref="DP359:EE359"/>
    <mergeCell ref="CZ361:DO361"/>
    <mergeCell ref="BA361:BP361"/>
    <mergeCell ref="BQ361:CF361"/>
    <mergeCell ref="CG361:CY361"/>
    <mergeCell ref="BQ360:CF360"/>
    <mergeCell ref="EV358:FK358"/>
    <mergeCell ref="EF358:EU358"/>
    <mergeCell ref="EF361:EU361"/>
    <mergeCell ref="EF359:EU359"/>
    <mergeCell ref="EV359:FK359"/>
    <mergeCell ref="EV361:FK361"/>
    <mergeCell ref="EV360:FK360"/>
    <mergeCell ref="EF360:EU360"/>
    <mergeCell ref="B359:AB359"/>
    <mergeCell ref="CZ359:DO359"/>
    <mergeCell ref="AC356:AK356"/>
    <mergeCell ref="CZ357:DO357"/>
    <mergeCell ref="CZ358:DO358"/>
    <mergeCell ref="BQ359:CF359"/>
    <mergeCell ref="AC359:AK359"/>
    <mergeCell ref="B358:AB358"/>
    <mergeCell ref="B356:AB357"/>
    <mergeCell ref="BA358:BP358"/>
    <mergeCell ref="B361:AB361"/>
    <mergeCell ref="AC361:AK361"/>
    <mergeCell ref="AC357:AK357"/>
    <mergeCell ref="AL357:AZ357"/>
    <mergeCell ref="AC358:AK358"/>
    <mergeCell ref="AL358:AZ358"/>
    <mergeCell ref="B360:AB360"/>
    <mergeCell ref="AC360:AK360"/>
    <mergeCell ref="AL360:AZ360"/>
    <mergeCell ref="AL359:AZ359"/>
    <mergeCell ref="BA357:BP357"/>
    <mergeCell ref="BQ356:CF356"/>
    <mergeCell ref="CG356:CY356"/>
    <mergeCell ref="BQ358:CF358"/>
    <mergeCell ref="BQ357:CF357"/>
    <mergeCell ref="CG357:CY357"/>
    <mergeCell ref="CG358:CY358"/>
    <mergeCell ref="AL356:AZ356"/>
    <mergeCell ref="CZ355:DO355"/>
    <mergeCell ref="EV355:FK355"/>
    <mergeCell ref="EV356:FK356"/>
    <mergeCell ref="EF356:EU356"/>
    <mergeCell ref="EF355:EU355"/>
    <mergeCell ref="BA356:BP356"/>
    <mergeCell ref="EV357:FK357"/>
    <mergeCell ref="EF357:EU357"/>
    <mergeCell ref="CZ356:DO356"/>
    <mergeCell ref="DP356:EE356"/>
    <mergeCell ref="DP355:EE355"/>
    <mergeCell ref="BQ355:CF355"/>
    <mergeCell ref="CG355:CY355"/>
    <mergeCell ref="DP357:EE357"/>
    <mergeCell ref="EF353:EU353"/>
    <mergeCell ref="EF354:EU354"/>
    <mergeCell ref="B355:AB355"/>
    <mergeCell ref="AC355:AK355"/>
    <mergeCell ref="AL355:AZ355"/>
    <mergeCell ref="BA355:BP355"/>
    <mergeCell ref="DP354:EE354"/>
    <mergeCell ref="CG353:CY353"/>
    <mergeCell ref="CZ353:DO353"/>
    <mergeCell ref="DP353:EE353"/>
    <mergeCell ref="EV354:FK354"/>
    <mergeCell ref="EV353:FK353"/>
    <mergeCell ref="AC352:AK352"/>
    <mergeCell ref="AL352:AZ352"/>
    <mergeCell ref="BA352:BP352"/>
    <mergeCell ref="BQ354:CF354"/>
    <mergeCell ref="CG354:CY354"/>
    <mergeCell ref="EF352:EU352"/>
    <mergeCell ref="BQ353:CF353"/>
    <mergeCell ref="B352:AB352"/>
    <mergeCell ref="B353:AB354"/>
    <mergeCell ref="AC353:AK353"/>
    <mergeCell ref="AL353:AZ353"/>
    <mergeCell ref="BA353:BP353"/>
    <mergeCell ref="AC354:AK354"/>
    <mergeCell ref="AL354:AZ354"/>
    <mergeCell ref="BA354:BP354"/>
    <mergeCell ref="EF350:EU350"/>
    <mergeCell ref="B351:AB351"/>
    <mergeCell ref="CZ354:DO354"/>
    <mergeCell ref="AC351:AK351"/>
    <mergeCell ref="AL351:AZ351"/>
    <mergeCell ref="BA351:BP351"/>
    <mergeCell ref="CG352:CY352"/>
    <mergeCell ref="BQ351:CF351"/>
    <mergeCell ref="CG351:CY351"/>
    <mergeCell ref="CZ352:DO352"/>
    <mergeCell ref="EV351:FK351"/>
    <mergeCell ref="EF351:EU351"/>
    <mergeCell ref="BQ352:CF352"/>
    <mergeCell ref="EV352:FK352"/>
    <mergeCell ref="DP352:EE352"/>
    <mergeCell ref="CZ351:DO351"/>
    <mergeCell ref="DP351:EE351"/>
    <mergeCell ref="DP350:EE350"/>
    <mergeCell ref="CZ349:DO349"/>
    <mergeCell ref="DP349:EE349"/>
    <mergeCell ref="EF349:EU349"/>
    <mergeCell ref="EV350:FK350"/>
    <mergeCell ref="B349:AB349"/>
    <mergeCell ref="CG350:CY350"/>
    <mergeCell ref="CZ350:DO350"/>
    <mergeCell ref="CG349:CY349"/>
    <mergeCell ref="B350:AB350"/>
    <mergeCell ref="AC350:AK350"/>
    <mergeCell ref="AL350:AZ350"/>
    <mergeCell ref="BA350:BP350"/>
    <mergeCell ref="BQ350:CF350"/>
    <mergeCell ref="AC349:AK349"/>
    <mergeCell ref="CZ348:DO348"/>
    <mergeCell ref="BQ349:CF349"/>
    <mergeCell ref="B348:AB348"/>
    <mergeCell ref="AC348:AK348"/>
    <mergeCell ref="AL348:AZ348"/>
    <mergeCell ref="BA348:BP348"/>
    <mergeCell ref="AL349:AZ349"/>
    <mergeCell ref="BA349:BP349"/>
    <mergeCell ref="EV348:FK348"/>
    <mergeCell ref="EV349:FK349"/>
    <mergeCell ref="BQ347:CF347"/>
    <mergeCell ref="CG347:CY347"/>
    <mergeCell ref="CZ347:DO347"/>
    <mergeCell ref="EF348:EU348"/>
    <mergeCell ref="BQ348:CF348"/>
    <mergeCell ref="CG348:CY348"/>
    <mergeCell ref="DP347:EE347"/>
    <mergeCell ref="DP348:EE348"/>
    <mergeCell ref="B347:AB347"/>
    <mergeCell ref="AC347:AK347"/>
    <mergeCell ref="AL347:AZ347"/>
    <mergeCell ref="BA347:BP347"/>
    <mergeCell ref="B346:AB346"/>
    <mergeCell ref="AC346:AK346"/>
    <mergeCell ref="AL346:AZ346"/>
    <mergeCell ref="BA346:BP346"/>
    <mergeCell ref="EF343:EU343"/>
    <mergeCell ref="DP345:EE345"/>
    <mergeCell ref="CZ345:DO345"/>
    <mergeCell ref="EF346:EU346"/>
    <mergeCell ref="CG344:CY344"/>
    <mergeCell ref="CZ344:DO344"/>
    <mergeCell ref="DP344:EE344"/>
    <mergeCell ref="EF344:EU344"/>
    <mergeCell ref="CZ346:DO346"/>
    <mergeCell ref="DP346:EE346"/>
    <mergeCell ref="EV346:FK346"/>
    <mergeCell ref="CG346:CY346"/>
    <mergeCell ref="BQ346:CF346"/>
    <mergeCell ref="EV347:FK347"/>
    <mergeCell ref="EF347:EU347"/>
    <mergeCell ref="EV345:FK345"/>
    <mergeCell ref="AC344:AK344"/>
    <mergeCell ref="AL344:AZ344"/>
    <mergeCell ref="BA344:BP344"/>
    <mergeCell ref="BQ345:CF345"/>
    <mergeCell ref="EV344:FK344"/>
    <mergeCell ref="CG345:CY345"/>
    <mergeCell ref="BQ344:CF344"/>
    <mergeCell ref="EF345:EU345"/>
    <mergeCell ref="B343:AB343"/>
    <mergeCell ref="AC343:AK343"/>
    <mergeCell ref="AL343:AZ343"/>
    <mergeCell ref="BA343:BP343"/>
    <mergeCell ref="BQ343:CF343"/>
    <mergeCell ref="B345:AB345"/>
    <mergeCell ref="AC345:AK345"/>
    <mergeCell ref="AL345:AZ345"/>
    <mergeCell ref="BA345:BP345"/>
    <mergeCell ref="B344:AB344"/>
    <mergeCell ref="CG342:CY342"/>
    <mergeCell ref="CZ343:DO343"/>
    <mergeCell ref="DP343:EE343"/>
    <mergeCell ref="CZ342:DO342"/>
    <mergeCell ref="DP342:EE342"/>
    <mergeCell ref="BQ342:CF342"/>
    <mergeCell ref="CG343:CY343"/>
    <mergeCell ref="EV342:FK342"/>
    <mergeCell ref="EV340:FK340"/>
    <mergeCell ref="EF341:EU341"/>
    <mergeCell ref="EV341:FK341"/>
    <mergeCell ref="EF342:EU342"/>
    <mergeCell ref="EF340:EU340"/>
    <mergeCell ref="EV343:FK343"/>
    <mergeCell ref="EV339:FK339"/>
    <mergeCell ref="BA341:BP341"/>
    <mergeCell ref="BQ341:CF341"/>
    <mergeCell ref="CG341:CY341"/>
    <mergeCell ref="CZ341:DO341"/>
    <mergeCell ref="DP341:EE341"/>
    <mergeCell ref="BQ340:CF340"/>
    <mergeCell ref="CG340:CY340"/>
    <mergeCell ref="CZ340:DO340"/>
    <mergeCell ref="CG339:CY339"/>
    <mergeCell ref="B340:AB340"/>
    <mergeCell ref="AC340:AK342"/>
    <mergeCell ref="AL340:AZ340"/>
    <mergeCell ref="BA340:BP340"/>
    <mergeCell ref="B341:AB341"/>
    <mergeCell ref="AL341:AZ341"/>
    <mergeCell ref="B342:AB342"/>
    <mergeCell ref="AL342:AZ342"/>
    <mergeCell ref="BA342:BP342"/>
    <mergeCell ref="B339:AB339"/>
    <mergeCell ref="AC339:AK339"/>
    <mergeCell ref="AL339:AZ339"/>
    <mergeCell ref="BA339:BP339"/>
    <mergeCell ref="B338:AB338"/>
    <mergeCell ref="AC338:AK338"/>
    <mergeCell ref="CZ339:DO339"/>
    <mergeCell ref="DP340:EE340"/>
    <mergeCell ref="EF339:EU339"/>
    <mergeCell ref="CZ337:DO337"/>
    <mergeCell ref="DP337:EE337"/>
    <mergeCell ref="AL337:AZ337"/>
    <mergeCell ref="BQ337:CF337"/>
    <mergeCell ref="BQ339:CF339"/>
    <mergeCell ref="BQ338:CF338"/>
    <mergeCell ref="CG338:CY338"/>
    <mergeCell ref="DP339:EE339"/>
    <mergeCell ref="DP338:EE338"/>
    <mergeCell ref="CG336:CY336"/>
    <mergeCell ref="CZ336:DO336"/>
    <mergeCell ref="CG337:CY337"/>
    <mergeCell ref="EV337:FK337"/>
    <mergeCell ref="EV336:FK336"/>
    <mergeCell ref="CZ338:DO338"/>
    <mergeCell ref="EF336:EU336"/>
    <mergeCell ref="EF337:EU337"/>
    <mergeCell ref="EV338:FK338"/>
    <mergeCell ref="DP336:EE336"/>
    <mergeCell ref="AL338:AZ338"/>
    <mergeCell ref="BA338:BP338"/>
    <mergeCell ref="B337:AB337"/>
    <mergeCell ref="AC337:AK337"/>
    <mergeCell ref="BA337:BP337"/>
    <mergeCell ref="BQ336:CF336"/>
    <mergeCell ref="EF338:EU338"/>
    <mergeCell ref="AL335:AZ335"/>
    <mergeCell ref="BA335:BP335"/>
    <mergeCell ref="BQ335:CF335"/>
    <mergeCell ref="B335:AB335"/>
    <mergeCell ref="AC335:AK335"/>
    <mergeCell ref="AL336:AZ336"/>
    <mergeCell ref="BA336:BP336"/>
    <mergeCell ref="B336:AB336"/>
    <mergeCell ref="AC336:AK336"/>
    <mergeCell ref="EF335:EU335"/>
    <mergeCell ref="EV335:FK335"/>
    <mergeCell ref="CZ335:DO335"/>
    <mergeCell ref="DP335:EE335"/>
    <mergeCell ref="CG335:CY335"/>
    <mergeCell ref="BQ332:CF332"/>
    <mergeCell ref="BQ333:CF333"/>
    <mergeCell ref="CG333:CY333"/>
    <mergeCell ref="EF334:EU334"/>
    <mergeCell ref="EV334:FK334"/>
    <mergeCell ref="B334:AB334"/>
    <mergeCell ref="AC334:AK334"/>
    <mergeCell ref="AL334:AZ334"/>
    <mergeCell ref="BA334:BP334"/>
    <mergeCell ref="DP334:EE334"/>
    <mergeCell ref="CZ334:DO334"/>
    <mergeCell ref="BQ334:CF334"/>
    <mergeCell ref="CG334:CY334"/>
    <mergeCell ref="EF330:EU330"/>
    <mergeCell ref="EV330:FK330"/>
    <mergeCell ref="EF333:EU333"/>
    <mergeCell ref="EV333:FK333"/>
    <mergeCell ref="CG332:CY332"/>
    <mergeCell ref="CZ333:DO333"/>
    <mergeCell ref="DP333:EE333"/>
    <mergeCell ref="CG331:CY331"/>
    <mergeCell ref="CZ331:DO331"/>
    <mergeCell ref="DP331:EE331"/>
    <mergeCell ref="EF332:EU332"/>
    <mergeCell ref="EV332:FK332"/>
    <mergeCell ref="EF331:EU331"/>
    <mergeCell ref="EV331:FK331"/>
    <mergeCell ref="AL332:AZ332"/>
    <mergeCell ref="BA332:BP332"/>
    <mergeCell ref="DP330:EE330"/>
    <mergeCell ref="AL333:AZ333"/>
    <mergeCell ref="BA333:BP333"/>
    <mergeCell ref="BA331:BP331"/>
    <mergeCell ref="BQ331:CF331"/>
    <mergeCell ref="B331:AB331"/>
    <mergeCell ref="AL331:AZ331"/>
    <mergeCell ref="CZ332:DO332"/>
    <mergeCell ref="DP332:EE332"/>
    <mergeCell ref="EV329:FK329"/>
    <mergeCell ref="B330:AB330"/>
    <mergeCell ref="AC330:AK333"/>
    <mergeCell ref="AL330:AZ330"/>
    <mergeCell ref="BA330:BP330"/>
    <mergeCell ref="BQ330:CF330"/>
    <mergeCell ref="CG330:CY330"/>
    <mergeCell ref="B332:AB333"/>
    <mergeCell ref="EF329:EU329"/>
    <mergeCell ref="CZ330:DO330"/>
    <mergeCell ref="EV328:FK328"/>
    <mergeCell ref="EF326:EU326"/>
    <mergeCell ref="EV326:FK326"/>
    <mergeCell ref="EF327:EU327"/>
    <mergeCell ref="EV327:FK327"/>
    <mergeCell ref="B329:AB329"/>
    <mergeCell ref="AL329:AZ329"/>
    <mergeCell ref="BA329:BP329"/>
    <mergeCell ref="BQ329:CF329"/>
    <mergeCell ref="DP327:EE327"/>
    <mergeCell ref="CG327:CY327"/>
    <mergeCell ref="CZ327:DO327"/>
    <mergeCell ref="B328:AB328"/>
    <mergeCell ref="AL328:AZ328"/>
    <mergeCell ref="BA328:BP328"/>
    <mergeCell ref="BQ328:CF328"/>
    <mergeCell ref="B327:AB327"/>
    <mergeCell ref="AL327:AZ327"/>
    <mergeCell ref="BA327:BP327"/>
    <mergeCell ref="BQ327:CF327"/>
    <mergeCell ref="EF328:EU328"/>
    <mergeCell ref="CG329:CY329"/>
    <mergeCell ref="CZ329:DO329"/>
    <mergeCell ref="CZ328:DO328"/>
    <mergeCell ref="DP328:EE328"/>
    <mergeCell ref="CG328:CY328"/>
    <mergeCell ref="DP329:EE329"/>
    <mergeCell ref="EV325:FK325"/>
    <mergeCell ref="B326:AB326"/>
    <mergeCell ref="AL326:AZ326"/>
    <mergeCell ref="BA326:BP326"/>
    <mergeCell ref="BQ326:CF326"/>
    <mergeCell ref="CG326:CY326"/>
    <mergeCell ref="CZ326:DO326"/>
    <mergeCell ref="DP326:EE326"/>
    <mergeCell ref="DP325:EE325"/>
    <mergeCell ref="EF325:EU325"/>
    <mergeCell ref="DP324:EE324"/>
    <mergeCell ref="EF324:EU324"/>
    <mergeCell ref="EV324:FK324"/>
    <mergeCell ref="B325:AB325"/>
    <mergeCell ref="AC325:AK329"/>
    <mergeCell ref="AL325:AZ325"/>
    <mergeCell ref="BA325:BP325"/>
    <mergeCell ref="BQ325:CF325"/>
    <mergeCell ref="CG325:CY325"/>
    <mergeCell ref="CZ325:DO325"/>
    <mergeCell ref="DP323:EE323"/>
    <mergeCell ref="EF323:EU323"/>
    <mergeCell ref="EV323:FK323"/>
    <mergeCell ref="B324:AB324"/>
    <mergeCell ref="AC324:AK324"/>
    <mergeCell ref="AL324:AZ324"/>
    <mergeCell ref="BA324:BP324"/>
    <mergeCell ref="BQ324:CF324"/>
    <mergeCell ref="CG324:CY324"/>
    <mergeCell ref="CZ324:DO324"/>
    <mergeCell ref="DP322:EE322"/>
    <mergeCell ref="EF322:EU322"/>
    <mergeCell ref="EV322:FK322"/>
    <mergeCell ref="B323:AB323"/>
    <mergeCell ref="AC323:AK323"/>
    <mergeCell ref="AL323:AZ323"/>
    <mergeCell ref="BA323:BP323"/>
    <mergeCell ref="BQ323:CF323"/>
    <mergeCell ref="CG323:CY323"/>
    <mergeCell ref="CZ323:DO323"/>
    <mergeCell ref="DP321:EE321"/>
    <mergeCell ref="EF321:EU321"/>
    <mergeCell ref="EV321:FK321"/>
    <mergeCell ref="B322:AB322"/>
    <mergeCell ref="AC322:AK322"/>
    <mergeCell ref="AL322:AZ322"/>
    <mergeCell ref="BA322:BP322"/>
    <mergeCell ref="BQ322:CF322"/>
    <mergeCell ref="CG322:CY322"/>
    <mergeCell ref="CZ322:DO322"/>
    <mergeCell ref="DP320:EE320"/>
    <mergeCell ref="EF320:EU320"/>
    <mergeCell ref="EV320:FK320"/>
    <mergeCell ref="B321:AB321"/>
    <mergeCell ref="AC321:AK321"/>
    <mergeCell ref="AL321:AZ321"/>
    <mergeCell ref="BA321:BP321"/>
    <mergeCell ref="BQ321:CF321"/>
    <mergeCell ref="CG321:CY321"/>
    <mergeCell ref="CZ321:DO321"/>
    <mergeCell ref="DP319:EE319"/>
    <mergeCell ref="EF319:EU319"/>
    <mergeCell ref="EV319:FK319"/>
    <mergeCell ref="B320:AB320"/>
    <mergeCell ref="AC320:AK320"/>
    <mergeCell ref="AL320:AZ320"/>
    <mergeCell ref="BA320:BP320"/>
    <mergeCell ref="BQ320:CF320"/>
    <mergeCell ref="CG320:CY320"/>
    <mergeCell ref="CZ320:DO320"/>
    <mergeCell ref="DP318:EE318"/>
    <mergeCell ref="EF318:EU318"/>
    <mergeCell ref="EV318:FK318"/>
    <mergeCell ref="B319:AB319"/>
    <mergeCell ref="AC319:AK319"/>
    <mergeCell ref="AL319:AZ319"/>
    <mergeCell ref="BA319:BP319"/>
    <mergeCell ref="BQ319:CF319"/>
    <mergeCell ref="CG319:CY319"/>
    <mergeCell ref="CZ319:DO319"/>
    <mergeCell ref="DP317:EE317"/>
    <mergeCell ref="EF317:EU317"/>
    <mergeCell ref="EV317:FK317"/>
    <mergeCell ref="B318:AB318"/>
    <mergeCell ref="AC318:AK318"/>
    <mergeCell ref="AL318:AZ318"/>
    <mergeCell ref="BA318:BP318"/>
    <mergeCell ref="BQ318:CF318"/>
    <mergeCell ref="CG318:CY318"/>
    <mergeCell ref="CZ318:DO318"/>
    <mergeCell ref="DP316:EE316"/>
    <mergeCell ref="EF316:EU316"/>
    <mergeCell ref="EV316:FK316"/>
    <mergeCell ref="B317:AB317"/>
    <mergeCell ref="AC317:AK317"/>
    <mergeCell ref="AL317:AZ317"/>
    <mergeCell ref="BA317:BP317"/>
    <mergeCell ref="BQ317:CF317"/>
    <mergeCell ref="CG317:CY317"/>
    <mergeCell ref="CZ317:DO317"/>
    <mergeCell ref="DP315:EE315"/>
    <mergeCell ref="EF315:EU315"/>
    <mergeCell ref="EV315:FK315"/>
    <mergeCell ref="B316:AB316"/>
    <mergeCell ref="AC316:AK316"/>
    <mergeCell ref="AL316:AZ316"/>
    <mergeCell ref="BA316:BP316"/>
    <mergeCell ref="BQ316:CF316"/>
    <mergeCell ref="CG316:CY316"/>
    <mergeCell ref="CZ316:DO316"/>
    <mergeCell ref="DP314:EE314"/>
    <mergeCell ref="EF314:EU314"/>
    <mergeCell ref="EV314:FK314"/>
    <mergeCell ref="B315:AB315"/>
    <mergeCell ref="AC315:AK315"/>
    <mergeCell ref="AL315:AZ315"/>
    <mergeCell ref="BA315:BP315"/>
    <mergeCell ref="BQ315:CF315"/>
    <mergeCell ref="CG315:CY315"/>
    <mergeCell ref="CZ315:DO315"/>
    <mergeCell ref="DP313:EE313"/>
    <mergeCell ref="EF313:EU313"/>
    <mergeCell ref="EV313:FK313"/>
    <mergeCell ref="B314:AB314"/>
    <mergeCell ref="AC314:AK314"/>
    <mergeCell ref="AL314:AZ314"/>
    <mergeCell ref="BA314:BP314"/>
    <mergeCell ref="BQ314:CF314"/>
    <mergeCell ref="CG314:CY314"/>
    <mergeCell ref="CZ314:DO314"/>
    <mergeCell ref="DP312:EE312"/>
    <mergeCell ref="EF312:EU312"/>
    <mergeCell ref="EV312:FK312"/>
    <mergeCell ref="B313:AB313"/>
    <mergeCell ref="AC313:AK313"/>
    <mergeCell ref="AL313:AZ313"/>
    <mergeCell ref="BA313:BP313"/>
    <mergeCell ref="BQ313:CF313"/>
    <mergeCell ref="CG313:CY313"/>
    <mergeCell ref="CZ313:DO313"/>
    <mergeCell ref="DP311:EE311"/>
    <mergeCell ref="EF311:EU311"/>
    <mergeCell ref="EV311:FK311"/>
    <mergeCell ref="B312:AB312"/>
    <mergeCell ref="AC312:AK312"/>
    <mergeCell ref="AL312:AZ312"/>
    <mergeCell ref="BA312:BP312"/>
    <mergeCell ref="BQ312:CF312"/>
    <mergeCell ref="CG312:CY312"/>
    <mergeCell ref="CZ312:DO312"/>
    <mergeCell ref="DP310:EE310"/>
    <mergeCell ref="EF310:EU310"/>
    <mergeCell ref="EV310:FK310"/>
    <mergeCell ref="B311:AB311"/>
    <mergeCell ref="AC311:AK311"/>
    <mergeCell ref="AL311:AZ311"/>
    <mergeCell ref="BA311:BP311"/>
    <mergeCell ref="BQ311:CF311"/>
    <mergeCell ref="CG311:CY311"/>
    <mergeCell ref="CZ311:DO311"/>
    <mergeCell ref="DP309:EE309"/>
    <mergeCell ref="EF309:EU309"/>
    <mergeCell ref="EV309:FK309"/>
    <mergeCell ref="B310:AB310"/>
    <mergeCell ref="AC310:AK310"/>
    <mergeCell ref="AL310:AZ310"/>
    <mergeCell ref="BA310:BP310"/>
    <mergeCell ref="BQ310:CF310"/>
    <mergeCell ref="CG310:CY310"/>
    <mergeCell ref="CZ310:DO310"/>
    <mergeCell ref="DP308:EE308"/>
    <mergeCell ref="EF308:EU308"/>
    <mergeCell ref="EV308:FK308"/>
    <mergeCell ref="B309:AB309"/>
    <mergeCell ref="AC309:AK309"/>
    <mergeCell ref="AL309:AZ309"/>
    <mergeCell ref="BA309:BP309"/>
    <mergeCell ref="BQ309:CF309"/>
    <mergeCell ref="CG309:CY309"/>
    <mergeCell ref="CZ309:DO309"/>
    <mergeCell ref="DP307:EE307"/>
    <mergeCell ref="EF307:EU307"/>
    <mergeCell ref="EV307:FK307"/>
    <mergeCell ref="B308:AB308"/>
    <mergeCell ref="AC308:AK308"/>
    <mergeCell ref="AL308:AZ308"/>
    <mergeCell ref="BA308:BP308"/>
    <mergeCell ref="BQ308:CF308"/>
    <mergeCell ref="CG308:CY308"/>
    <mergeCell ref="CZ308:DO308"/>
    <mergeCell ref="DP306:EE306"/>
    <mergeCell ref="EF306:EU306"/>
    <mergeCell ref="EV306:FK306"/>
    <mergeCell ref="B307:AB307"/>
    <mergeCell ref="AC307:AK307"/>
    <mergeCell ref="AL307:AZ307"/>
    <mergeCell ref="BA307:BP307"/>
    <mergeCell ref="BQ307:CF307"/>
    <mergeCell ref="CG307:CY307"/>
    <mergeCell ref="CZ307:DO307"/>
    <mergeCell ref="DP305:EE305"/>
    <mergeCell ref="EF305:EU305"/>
    <mergeCell ref="EV305:FK305"/>
    <mergeCell ref="B306:AB306"/>
    <mergeCell ref="AC306:AK306"/>
    <mergeCell ref="AL306:AZ306"/>
    <mergeCell ref="BA306:BP306"/>
    <mergeCell ref="BQ306:CF306"/>
    <mergeCell ref="CG306:CY306"/>
    <mergeCell ref="CZ306:DO306"/>
    <mergeCell ref="DP304:EE304"/>
    <mergeCell ref="EF304:EU304"/>
    <mergeCell ref="EV304:FK304"/>
    <mergeCell ref="B305:AB305"/>
    <mergeCell ref="AC305:AK305"/>
    <mergeCell ref="AL305:AZ305"/>
    <mergeCell ref="BA305:BP305"/>
    <mergeCell ref="BQ305:CF305"/>
    <mergeCell ref="CG305:CY305"/>
    <mergeCell ref="CZ305:DO305"/>
    <mergeCell ref="DP303:EE303"/>
    <mergeCell ref="EF303:EU303"/>
    <mergeCell ref="EV303:FK303"/>
    <mergeCell ref="B304:AB304"/>
    <mergeCell ref="AC304:AK304"/>
    <mergeCell ref="AL304:AZ304"/>
    <mergeCell ref="BA304:BP304"/>
    <mergeCell ref="BQ304:CF304"/>
    <mergeCell ref="CG304:CY304"/>
    <mergeCell ref="CZ304:DO304"/>
    <mergeCell ref="DP302:EE302"/>
    <mergeCell ref="EF302:EU302"/>
    <mergeCell ref="EV302:FK302"/>
    <mergeCell ref="B303:AB303"/>
    <mergeCell ref="AC303:AK303"/>
    <mergeCell ref="AL303:AZ303"/>
    <mergeCell ref="BA303:BP303"/>
    <mergeCell ref="BQ303:CF303"/>
    <mergeCell ref="CG303:CY303"/>
    <mergeCell ref="CZ303:DO303"/>
    <mergeCell ref="DP301:EE301"/>
    <mergeCell ref="EF301:EU301"/>
    <mergeCell ref="EV301:FK301"/>
    <mergeCell ref="B302:AB302"/>
    <mergeCell ref="AC302:AK302"/>
    <mergeCell ref="AL302:AZ302"/>
    <mergeCell ref="BA302:BP302"/>
    <mergeCell ref="BQ302:CF302"/>
    <mergeCell ref="CG302:CY302"/>
    <mergeCell ref="CZ302:DO302"/>
    <mergeCell ref="DP300:EE300"/>
    <mergeCell ref="EF300:EU300"/>
    <mergeCell ref="EV300:FK300"/>
    <mergeCell ref="B301:AB301"/>
    <mergeCell ref="AC301:AK301"/>
    <mergeCell ref="AL301:AZ301"/>
    <mergeCell ref="BA301:BP301"/>
    <mergeCell ref="BQ301:CF301"/>
    <mergeCell ref="CG301:CY301"/>
    <mergeCell ref="CZ301:DO301"/>
    <mergeCell ref="DP299:EE299"/>
    <mergeCell ref="EF299:EU299"/>
    <mergeCell ref="EV299:FK299"/>
    <mergeCell ref="B300:AB300"/>
    <mergeCell ref="AC300:AK300"/>
    <mergeCell ref="AL300:AZ300"/>
    <mergeCell ref="BA300:BP300"/>
    <mergeCell ref="BQ300:CF300"/>
    <mergeCell ref="CG300:CY300"/>
    <mergeCell ref="CZ300:DO300"/>
    <mergeCell ref="DP298:EE298"/>
    <mergeCell ref="EF298:EU298"/>
    <mergeCell ref="EV298:FK298"/>
    <mergeCell ref="B299:AB299"/>
    <mergeCell ref="AC299:AK299"/>
    <mergeCell ref="AL299:AZ299"/>
    <mergeCell ref="BA299:BP299"/>
    <mergeCell ref="BQ299:CF299"/>
    <mergeCell ref="CG299:CY299"/>
    <mergeCell ref="CZ299:DO299"/>
    <mergeCell ref="DP297:EE297"/>
    <mergeCell ref="EF297:EU297"/>
    <mergeCell ref="EV297:FK297"/>
    <mergeCell ref="B298:AB298"/>
    <mergeCell ref="AC298:AK298"/>
    <mergeCell ref="AL298:AZ298"/>
    <mergeCell ref="BA298:BP298"/>
    <mergeCell ref="BQ298:CF298"/>
    <mergeCell ref="CG298:CY298"/>
    <mergeCell ref="CZ298:DO298"/>
    <mergeCell ref="DP296:EE296"/>
    <mergeCell ref="EF296:EU296"/>
    <mergeCell ref="EV296:FK296"/>
    <mergeCell ref="B297:AB297"/>
    <mergeCell ref="AC297:AK297"/>
    <mergeCell ref="AL297:AZ297"/>
    <mergeCell ref="BA297:BP297"/>
    <mergeCell ref="BQ297:CF297"/>
    <mergeCell ref="CG297:CY297"/>
    <mergeCell ref="CZ297:DO297"/>
    <mergeCell ref="DP295:EE295"/>
    <mergeCell ref="EF295:EU295"/>
    <mergeCell ref="EV295:FK295"/>
    <mergeCell ref="B296:AB296"/>
    <mergeCell ref="AC296:AK296"/>
    <mergeCell ref="AL296:AZ296"/>
    <mergeCell ref="BA296:BP296"/>
    <mergeCell ref="BQ296:CF296"/>
    <mergeCell ref="CG296:CY296"/>
    <mergeCell ref="CZ296:DO296"/>
    <mergeCell ref="DP294:EE294"/>
    <mergeCell ref="EF294:EU294"/>
    <mergeCell ref="EV294:FK294"/>
    <mergeCell ref="B295:AB295"/>
    <mergeCell ref="AC295:AK295"/>
    <mergeCell ref="AL295:AZ295"/>
    <mergeCell ref="BA295:BP295"/>
    <mergeCell ref="BQ295:CF295"/>
    <mergeCell ref="CG295:CY295"/>
    <mergeCell ref="CZ295:DO295"/>
    <mergeCell ref="EF292:FK292"/>
    <mergeCell ref="EF293:EU293"/>
    <mergeCell ref="EV293:FK293"/>
    <mergeCell ref="A294:AB294"/>
    <mergeCell ref="AC294:AK294"/>
    <mergeCell ref="AL294:AZ294"/>
    <mergeCell ref="BA294:BP294"/>
    <mergeCell ref="BQ294:CF294"/>
    <mergeCell ref="CG294:CY294"/>
    <mergeCell ref="CZ294:DO294"/>
    <mergeCell ref="A290:AB293"/>
    <mergeCell ref="AC290:AK293"/>
    <mergeCell ref="AL290:AZ293"/>
    <mergeCell ref="BA290:FK290"/>
    <mergeCell ref="BA291:BP293"/>
    <mergeCell ref="BQ291:FK291"/>
    <mergeCell ref="BQ292:CF293"/>
    <mergeCell ref="CG292:CY293"/>
    <mergeCell ref="CZ292:DO293"/>
    <mergeCell ref="DP292:EE293"/>
    <mergeCell ref="DP287:EE287"/>
    <mergeCell ref="CZ286:DO286"/>
    <mergeCell ref="DP286:EE286"/>
    <mergeCell ref="EF287:EU287"/>
    <mergeCell ref="EV287:FK287"/>
    <mergeCell ref="EF286:EU286"/>
    <mergeCell ref="EV286:FK286"/>
    <mergeCell ref="CZ287:DO287"/>
    <mergeCell ref="EV285:FK285"/>
    <mergeCell ref="BQ286:CF286"/>
    <mergeCell ref="CG286:CY286"/>
    <mergeCell ref="B286:AB286"/>
    <mergeCell ref="AC286:AK286"/>
    <mergeCell ref="AL286:AZ286"/>
    <mergeCell ref="BA286:BP286"/>
    <mergeCell ref="CZ285:DO285"/>
    <mergeCell ref="DP285:EE285"/>
    <mergeCell ref="EF285:EU285"/>
    <mergeCell ref="BQ287:CF287"/>
    <mergeCell ref="CG287:CY287"/>
    <mergeCell ref="B287:AB287"/>
    <mergeCell ref="AC287:AK287"/>
    <mergeCell ref="AL287:AZ287"/>
    <mergeCell ref="BA287:BP287"/>
    <mergeCell ref="CZ284:DO284"/>
    <mergeCell ref="DP284:EE284"/>
    <mergeCell ref="EF284:EU284"/>
    <mergeCell ref="EV284:FK284"/>
    <mergeCell ref="B285:AB285"/>
    <mergeCell ref="AC285:AK285"/>
    <mergeCell ref="AL285:AZ285"/>
    <mergeCell ref="BA285:BP285"/>
    <mergeCell ref="BQ285:CF285"/>
    <mergeCell ref="CG285:CY285"/>
    <mergeCell ref="CZ283:DO283"/>
    <mergeCell ref="DP283:EE283"/>
    <mergeCell ref="EF283:EU283"/>
    <mergeCell ref="EV283:FK283"/>
    <mergeCell ref="B284:AB284"/>
    <mergeCell ref="AC284:AK284"/>
    <mergeCell ref="AL284:AZ284"/>
    <mergeCell ref="BA284:BP284"/>
    <mergeCell ref="BQ284:CF284"/>
    <mergeCell ref="CG284:CY284"/>
    <mergeCell ref="CZ282:DO282"/>
    <mergeCell ref="DP282:EE282"/>
    <mergeCell ref="EF282:EU282"/>
    <mergeCell ref="EV282:FK282"/>
    <mergeCell ref="B283:AB283"/>
    <mergeCell ref="AC283:AK283"/>
    <mergeCell ref="AL283:AZ283"/>
    <mergeCell ref="BA283:BP283"/>
    <mergeCell ref="BQ283:CF283"/>
    <mergeCell ref="CG283:CY283"/>
    <mergeCell ref="CZ281:DO281"/>
    <mergeCell ref="DP281:EE281"/>
    <mergeCell ref="EF281:EU281"/>
    <mergeCell ref="EV281:FK281"/>
    <mergeCell ref="B282:AB282"/>
    <mergeCell ref="AC282:AK282"/>
    <mergeCell ref="AL282:AZ282"/>
    <mergeCell ref="BA282:BP282"/>
    <mergeCell ref="BQ282:CF282"/>
    <mergeCell ref="CG282:CY282"/>
    <mergeCell ref="CZ280:DO280"/>
    <mergeCell ref="DP280:EE280"/>
    <mergeCell ref="EF280:EU280"/>
    <mergeCell ref="EV280:FK280"/>
    <mergeCell ref="B281:AB281"/>
    <mergeCell ref="AC281:AK281"/>
    <mergeCell ref="AL281:AZ281"/>
    <mergeCell ref="BA281:BP281"/>
    <mergeCell ref="BQ281:CF281"/>
    <mergeCell ref="CG281:CY281"/>
    <mergeCell ref="CZ279:DO279"/>
    <mergeCell ref="DP279:EE279"/>
    <mergeCell ref="EF279:EU279"/>
    <mergeCell ref="EV279:FK279"/>
    <mergeCell ref="B280:AB280"/>
    <mergeCell ref="AC280:AK280"/>
    <mergeCell ref="AL280:AZ280"/>
    <mergeCell ref="BA280:BP280"/>
    <mergeCell ref="BQ280:CF280"/>
    <mergeCell ref="CG280:CY280"/>
    <mergeCell ref="B279:AB279"/>
    <mergeCell ref="AC279:AK279"/>
    <mergeCell ref="AL279:AZ279"/>
    <mergeCell ref="BA279:BP279"/>
    <mergeCell ref="BQ279:CF279"/>
    <mergeCell ref="CG279:CY279"/>
    <mergeCell ref="AC278:AK278"/>
    <mergeCell ref="AL278:AZ278"/>
    <mergeCell ref="BA278:BP278"/>
    <mergeCell ref="EV276:FK276"/>
    <mergeCell ref="EF277:EU277"/>
    <mergeCell ref="EV277:FK277"/>
    <mergeCell ref="DP277:EE277"/>
    <mergeCell ref="EF276:EU276"/>
    <mergeCell ref="EV278:FK278"/>
    <mergeCell ref="EF278:EU278"/>
    <mergeCell ref="BA276:BP276"/>
    <mergeCell ref="DP278:EE278"/>
    <mergeCell ref="BA277:BP277"/>
    <mergeCell ref="BQ278:CF278"/>
    <mergeCell ref="CG278:CY278"/>
    <mergeCell ref="BQ277:CF277"/>
    <mergeCell ref="CG277:CY277"/>
    <mergeCell ref="CZ277:DO277"/>
    <mergeCell ref="CZ278:DO278"/>
    <mergeCell ref="BQ276:CF276"/>
    <mergeCell ref="B275:AB275"/>
    <mergeCell ref="AC275:AK275"/>
    <mergeCell ref="AL275:AZ275"/>
    <mergeCell ref="B276:AB277"/>
    <mergeCell ref="AC276:AK276"/>
    <mergeCell ref="AL276:AZ276"/>
    <mergeCell ref="AL277:AZ277"/>
    <mergeCell ref="AC277:AK277"/>
    <mergeCell ref="B278:AB278"/>
    <mergeCell ref="EF275:EU275"/>
    <mergeCell ref="EV275:FK275"/>
    <mergeCell ref="BQ275:CF275"/>
    <mergeCell ref="DP276:EE276"/>
    <mergeCell ref="CG276:CY276"/>
    <mergeCell ref="DP275:EE275"/>
    <mergeCell ref="CZ275:DO275"/>
    <mergeCell ref="CZ276:DO276"/>
    <mergeCell ref="CG275:CY275"/>
    <mergeCell ref="AL274:AZ274"/>
    <mergeCell ref="BA274:BP274"/>
    <mergeCell ref="BQ274:CF274"/>
    <mergeCell ref="EV273:FK273"/>
    <mergeCell ref="EV274:FK274"/>
    <mergeCell ref="DP274:EE274"/>
    <mergeCell ref="DP273:EE273"/>
    <mergeCell ref="CG274:CY274"/>
    <mergeCell ref="BA275:BP275"/>
    <mergeCell ref="EV272:FK272"/>
    <mergeCell ref="B273:AB274"/>
    <mergeCell ref="AC273:AK273"/>
    <mergeCell ref="AL273:AZ273"/>
    <mergeCell ref="BA273:BP273"/>
    <mergeCell ref="BQ273:CF273"/>
    <mergeCell ref="CZ273:DO273"/>
    <mergeCell ref="CG273:CY273"/>
    <mergeCell ref="CZ274:DO274"/>
    <mergeCell ref="AC274:AK274"/>
    <mergeCell ref="CZ272:DO272"/>
    <mergeCell ref="DP272:EE272"/>
    <mergeCell ref="EF274:EU274"/>
    <mergeCell ref="DP270:EE270"/>
    <mergeCell ref="EF270:EU270"/>
    <mergeCell ref="EF272:EU272"/>
    <mergeCell ref="EF273:EU273"/>
    <mergeCell ref="DP271:EE271"/>
    <mergeCell ref="EF271:EU271"/>
    <mergeCell ref="B272:AB272"/>
    <mergeCell ref="AC272:AK272"/>
    <mergeCell ref="AL272:AZ272"/>
    <mergeCell ref="BA272:BP272"/>
    <mergeCell ref="BQ272:CF272"/>
    <mergeCell ref="CG271:CY271"/>
    <mergeCell ref="CG272:CY272"/>
    <mergeCell ref="EV270:FK270"/>
    <mergeCell ref="B271:AB271"/>
    <mergeCell ref="AC271:AK271"/>
    <mergeCell ref="AL271:AZ271"/>
    <mergeCell ref="BA271:BP271"/>
    <mergeCell ref="BQ271:CF271"/>
    <mergeCell ref="CG270:CY270"/>
    <mergeCell ref="CZ270:DO270"/>
    <mergeCell ref="EV271:FK271"/>
    <mergeCell ref="CZ271:DO271"/>
    <mergeCell ref="EV269:FK269"/>
    <mergeCell ref="B270:AB270"/>
    <mergeCell ref="AC270:AK270"/>
    <mergeCell ref="AL270:AZ270"/>
    <mergeCell ref="BA270:BP270"/>
    <mergeCell ref="BQ270:CF270"/>
    <mergeCell ref="CG269:CY269"/>
    <mergeCell ref="CZ269:DO269"/>
    <mergeCell ref="DP269:EE269"/>
    <mergeCell ref="EF269:EU269"/>
    <mergeCell ref="EV268:FK268"/>
    <mergeCell ref="B269:AB269"/>
    <mergeCell ref="AC269:AK269"/>
    <mergeCell ref="AL269:AZ269"/>
    <mergeCell ref="BA269:BP269"/>
    <mergeCell ref="BQ269:CF269"/>
    <mergeCell ref="CG268:CY268"/>
    <mergeCell ref="CZ268:DO268"/>
    <mergeCell ref="DP268:EE268"/>
    <mergeCell ref="EF268:EU268"/>
    <mergeCell ref="BA265:BP265"/>
    <mergeCell ref="BQ265:CF265"/>
    <mergeCell ref="BQ268:CF268"/>
    <mergeCell ref="CG267:CY267"/>
    <mergeCell ref="B268:AB268"/>
    <mergeCell ref="AC268:AK268"/>
    <mergeCell ref="AL268:AZ268"/>
    <mergeCell ref="BA268:BP268"/>
    <mergeCell ref="AL267:AZ267"/>
    <mergeCell ref="EV265:FK265"/>
    <mergeCell ref="B266:AB266"/>
    <mergeCell ref="EF266:EU266"/>
    <mergeCell ref="EV267:FK267"/>
    <mergeCell ref="BQ267:CF267"/>
    <mergeCell ref="CZ267:DO267"/>
    <mergeCell ref="DP267:EE267"/>
    <mergeCell ref="B267:AB267"/>
    <mergeCell ref="AC267:AK267"/>
    <mergeCell ref="AL265:AZ265"/>
    <mergeCell ref="BA267:BP267"/>
    <mergeCell ref="EV266:FK266"/>
    <mergeCell ref="AC266:AK266"/>
    <mergeCell ref="AL266:AZ266"/>
    <mergeCell ref="BA266:BP266"/>
    <mergeCell ref="BQ266:CF266"/>
    <mergeCell ref="CZ266:DO266"/>
    <mergeCell ref="DP266:EE266"/>
    <mergeCell ref="CG266:CY266"/>
    <mergeCell ref="EF267:EU267"/>
    <mergeCell ref="EF265:EU265"/>
    <mergeCell ref="CZ263:DO263"/>
    <mergeCell ref="EV264:FK264"/>
    <mergeCell ref="DP263:EE263"/>
    <mergeCell ref="EF264:EU264"/>
    <mergeCell ref="CZ264:DO264"/>
    <mergeCell ref="DP264:EE264"/>
    <mergeCell ref="CZ265:DO265"/>
    <mergeCell ref="DP265:EE265"/>
    <mergeCell ref="EF263:EU263"/>
    <mergeCell ref="BQ262:CF262"/>
    <mergeCell ref="B264:AB264"/>
    <mergeCell ref="AC264:AK264"/>
    <mergeCell ref="CG265:CY265"/>
    <mergeCell ref="AL264:AZ264"/>
    <mergeCell ref="BA264:BP264"/>
    <mergeCell ref="AC265:AK265"/>
    <mergeCell ref="BQ264:CF264"/>
    <mergeCell ref="CG264:CY264"/>
    <mergeCell ref="B265:AB265"/>
    <mergeCell ref="BQ261:CF261"/>
    <mergeCell ref="CG262:CY262"/>
    <mergeCell ref="BQ260:CF260"/>
    <mergeCell ref="BQ263:CF263"/>
    <mergeCell ref="CG263:CY263"/>
    <mergeCell ref="EV262:FK262"/>
    <mergeCell ref="CZ262:DO262"/>
    <mergeCell ref="EF262:EU262"/>
    <mergeCell ref="DP262:EE262"/>
    <mergeCell ref="EV263:FK263"/>
    <mergeCell ref="AL259:AZ259"/>
    <mergeCell ref="BA259:BP259"/>
    <mergeCell ref="BQ259:CF259"/>
    <mergeCell ref="CG259:CY259"/>
    <mergeCell ref="EV261:FK261"/>
    <mergeCell ref="DP261:EE261"/>
    <mergeCell ref="CZ261:DO261"/>
    <mergeCell ref="EF261:EU261"/>
    <mergeCell ref="CG261:CY261"/>
    <mergeCell ref="CG260:CY260"/>
    <mergeCell ref="BA261:BP261"/>
    <mergeCell ref="AC260:AK262"/>
    <mergeCell ref="B263:AB263"/>
    <mergeCell ref="AC263:AK263"/>
    <mergeCell ref="AL263:AZ263"/>
    <mergeCell ref="BA263:BP263"/>
    <mergeCell ref="EV260:FK260"/>
    <mergeCell ref="EV259:FK259"/>
    <mergeCell ref="AL260:AZ260"/>
    <mergeCell ref="BA260:BP260"/>
    <mergeCell ref="B262:AB262"/>
    <mergeCell ref="AL262:AZ262"/>
    <mergeCell ref="BA262:BP262"/>
    <mergeCell ref="B260:AB260"/>
    <mergeCell ref="B261:AB261"/>
    <mergeCell ref="AL261:AZ261"/>
    <mergeCell ref="CZ260:DO260"/>
    <mergeCell ref="CZ259:DO259"/>
    <mergeCell ref="DP260:EE260"/>
    <mergeCell ref="EF260:EU260"/>
    <mergeCell ref="DP259:EE259"/>
    <mergeCell ref="DP258:EE258"/>
    <mergeCell ref="EF259:EU259"/>
    <mergeCell ref="CG258:CY258"/>
    <mergeCell ref="BQ258:CF258"/>
    <mergeCell ref="AC258:AK258"/>
    <mergeCell ref="AL258:AZ258"/>
    <mergeCell ref="BA258:BP258"/>
    <mergeCell ref="EV258:FK258"/>
    <mergeCell ref="EF258:EU258"/>
    <mergeCell ref="CZ258:DO258"/>
    <mergeCell ref="B259:AB259"/>
    <mergeCell ref="AC259:AK259"/>
    <mergeCell ref="EV257:FK257"/>
    <mergeCell ref="EF257:EU257"/>
    <mergeCell ref="B257:AB257"/>
    <mergeCell ref="AC257:AK257"/>
    <mergeCell ref="AL257:AZ257"/>
    <mergeCell ref="BA257:BP257"/>
    <mergeCell ref="BQ257:CF257"/>
    <mergeCell ref="B258:AB258"/>
    <mergeCell ref="CG257:CY257"/>
    <mergeCell ref="EF256:EU256"/>
    <mergeCell ref="B256:AB256"/>
    <mergeCell ref="AC256:AK256"/>
    <mergeCell ref="AL256:AZ256"/>
    <mergeCell ref="BA256:BP256"/>
    <mergeCell ref="BQ256:CF256"/>
    <mergeCell ref="CZ257:DO257"/>
    <mergeCell ref="DP257:EE257"/>
    <mergeCell ref="CG256:CY256"/>
    <mergeCell ref="EV256:FK256"/>
    <mergeCell ref="CG255:CY255"/>
    <mergeCell ref="CZ256:DO256"/>
    <mergeCell ref="DP256:EE256"/>
    <mergeCell ref="EV255:FK255"/>
    <mergeCell ref="EF255:EU255"/>
    <mergeCell ref="AL255:AZ255"/>
    <mergeCell ref="BA255:BP255"/>
    <mergeCell ref="DP254:EE254"/>
    <mergeCell ref="EV253:FK253"/>
    <mergeCell ref="EF253:EU253"/>
    <mergeCell ref="EV254:FK254"/>
    <mergeCell ref="EF254:EU254"/>
    <mergeCell ref="CZ253:DO253"/>
    <mergeCell ref="CZ255:DO255"/>
    <mergeCell ref="DP255:EE255"/>
    <mergeCell ref="B254:AB254"/>
    <mergeCell ref="AC254:AK254"/>
    <mergeCell ref="AL254:AZ254"/>
    <mergeCell ref="BA254:BP254"/>
    <mergeCell ref="BQ255:CF255"/>
    <mergeCell ref="CZ254:DO254"/>
    <mergeCell ref="CG254:CY254"/>
    <mergeCell ref="BQ254:CF254"/>
    <mergeCell ref="B255:AB255"/>
    <mergeCell ref="AC255:AK255"/>
    <mergeCell ref="DP253:EE253"/>
    <mergeCell ref="DP252:EE252"/>
    <mergeCell ref="EF252:EU252"/>
    <mergeCell ref="BA251:BP251"/>
    <mergeCell ref="B252:AB253"/>
    <mergeCell ref="BA252:BP252"/>
    <mergeCell ref="BA253:BP253"/>
    <mergeCell ref="AL253:AZ253"/>
    <mergeCell ref="AL252:AZ252"/>
    <mergeCell ref="CZ252:DO252"/>
    <mergeCell ref="BQ250:CF250"/>
    <mergeCell ref="CG250:CY250"/>
    <mergeCell ref="BQ251:CF251"/>
    <mergeCell ref="CG251:CY251"/>
    <mergeCell ref="CZ250:DO250"/>
    <mergeCell ref="EF250:EU250"/>
    <mergeCell ref="CZ251:DO251"/>
    <mergeCell ref="DP250:EE250"/>
    <mergeCell ref="DP251:EE251"/>
    <mergeCell ref="B250:AB250"/>
    <mergeCell ref="AC250:AK253"/>
    <mergeCell ref="AL250:AZ250"/>
    <mergeCell ref="BA250:BP250"/>
    <mergeCell ref="CG252:CY252"/>
    <mergeCell ref="BQ252:CF252"/>
    <mergeCell ref="BQ253:CF253"/>
    <mergeCell ref="B251:AB251"/>
    <mergeCell ref="AL251:AZ251"/>
    <mergeCell ref="CG253:CY253"/>
    <mergeCell ref="B248:AB248"/>
    <mergeCell ref="AL248:AZ248"/>
    <mergeCell ref="BA248:BP248"/>
    <mergeCell ref="BQ248:CF248"/>
    <mergeCell ref="EV248:FK248"/>
    <mergeCell ref="BA249:BP249"/>
    <mergeCell ref="BQ249:CF249"/>
    <mergeCell ref="CZ249:DO249"/>
    <mergeCell ref="EV249:FK249"/>
    <mergeCell ref="B249:AB249"/>
    <mergeCell ref="EV247:FK247"/>
    <mergeCell ref="DP248:EE248"/>
    <mergeCell ref="EF251:EU251"/>
    <mergeCell ref="EV251:FK251"/>
    <mergeCell ref="EV250:FK250"/>
    <mergeCell ref="EV252:FK252"/>
    <mergeCell ref="AL249:AZ249"/>
    <mergeCell ref="EF248:EU248"/>
    <mergeCell ref="CG248:CY248"/>
    <mergeCell ref="CZ248:DO248"/>
    <mergeCell ref="DP249:EE249"/>
    <mergeCell ref="EF249:EU249"/>
    <mergeCell ref="CG249:CY249"/>
    <mergeCell ref="EF246:EU246"/>
    <mergeCell ref="EV246:FK246"/>
    <mergeCell ref="B247:AB247"/>
    <mergeCell ref="AL247:AZ247"/>
    <mergeCell ref="BA247:BP247"/>
    <mergeCell ref="BQ247:CF247"/>
    <mergeCell ref="CG247:CY247"/>
    <mergeCell ref="CZ247:DO247"/>
    <mergeCell ref="DP247:EE247"/>
    <mergeCell ref="EF247:EU247"/>
    <mergeCell ref="DP245:EE245"/>
    <mergeCell ref="EF245:EU245"/>
    <mergeCell ref="EV245:FK245"/>
    <mergeCell ref="B246:AB246"/>
    <mergeCell ref="AL246:AZ246"/>
    <mergeCell ref="BA246:BP246"/>
    <mergeCell ref="BQ246:CF246"/>
    <mergeCell ref="CG246:CY246"/>
    <mergeCell ref="CZ246:DO246"/>
    <mergeCell ref="DP246:EE246"/>
    <mergeCell ref="DP244:EE244"/>
    <mergeCell ref="EF244:EU244"/>
    <mergeCell ref="EV244:FK244"/>
    <mergeCell ref="B245:AB245"/>
    <mergeCell ref="AC245:AK249"/>
    <mergeCell ref="AL245:AZ245"/>
    <mergeCell ref="BA245:BP245"/>
    <mergeCell ref="BQ245:CF245"/>
    <mergeCell ref="CG245:CY245"/>
    <mergeCell ref="CZ245:DO245"/>
    <mergeCell ref="DP243:EE243"/>
    <mergeCell ref="EF243:EU243"/>
    <mergeCell ref="EV243:FK243"/>
    <mergeCell ref="B244:AB244"/>
    <mergeCell ref="AC244:AK244"/>
    <mergeCell ref="AL244:AZ244"/>
    <mergeCell ref="BA244:BP244"/>
    <mergeCell ref="BQ244:CF244"/>
    <mergeCell ref="CG244:CY244"/>
    <mergeCell ref="CZ244:DO244"/>
    <mergeCell ref="DP242:EE242"/>
    <mergeCell ref="EF242:EU242"/>
    <mergeCell ref="EV242:FK242"/>
    <mergeCell ref="B243:AB243"/>
    <mergeCell ref="AC243:AK243"/>
    <mergeCell ref="AL243:AZ243"/>
    <mergeCell ref="BA243:BP243"/>
    <mergeCell ref="BQ243:CF243"/>
    <mergeCell ref="CG243:CY243"/>
    <mergeCell ref="CZ243:DO243"/>
    <mergeCell ref="DP241:EE241"/>
    <mergeCell ref="EF241:EU241"/>
    <mergeCell ref="EV241:FK241"/>
    <mergeCell ref="B242:AB242"/>
    <mergeCell ref="AC242:AK242"/>
    <mergeCell ref="AL242:AZ242"/>
    <mergeCell ref="BA242:BP242"/>
    <mergeCell ref="BQ242:CF242"/>
    <mergeCell ref="CG242:CY242"/>
    <mergeCell ref="CZ242:DO242"/>
    <mergeCell ref="DP240:EE240"/>
    <mergeCell ref="EF240:EU240"/>
    <mergeCell ref="EV240:FK240"/>
    <mergeCell ref="B241:AB241"/>
    <mergeCell ref="AC241:AK241"/>
    <mergeCell ref="AL241:AZ241"/>
    <mergeCell ref="BA241:BP241"/>
    <mergeCell ref="BQ241:CF241"/>
    <mergeCell ref="CG241:CY241"/>
    <mergeCell ref="CZ241:DO241"/>
    <mergeCell ref="DP239:EE239"/>
    <mergeCell ref="EF239:EU239"/>
    <mergeCell ref="EV239:FK239"/>
    <mergeCell ref="B240:AB240"/>
    <mergeCell ref="AC240:AK240"/>
    <mergeCell ref="AL240:AZ240"/>
    <mergeCell ref="BA240:BP240"/>
    <mergeCell ref="BQ240:CF240"/>
    <mergeCell ref="CG240:CY240"/>
    <mergeCell ref="CZ240:DO240"/>
    <mergeCell ref="DP238:EE238"/>
    <mergeCell ref="EF238:EU238"/>
    <mergeCell ref="EV238:FK238"/>
    <mergeCell ref="B239:AB239"/>
    <mergeCell ref="AC239:AK239"/>
    <mergeCell ref="AL239:AZ239"/>
    <mergeCell ref="BA239:BP239"/>
    <mergeCell ref="BQ239:CF239"/>
    <mergeCell ref="CG239:CY239"/>
    <mergeCell ref="CZ239:DO239"/>
    <mergeCell ref="DP237:EE237"/>
    <mergeCell ref="EF237:EU237"/>
    <mergeCell ref="EV237:FK237"/>
    <mergeCell ref="B238:AB238"/>
    <mergeCell ref="AC238:AK238"/>
    <mergeCell ref="AL238:AZ238"/>
    <mergeCell ref="BA238:BP238"/>
    <mergeCell ref="BQ238:CF238"/>
    <mergeCell ref="CG238:CY238"/>
    <mergeCell ref="CZ238:DO238"/>
    <mergeCell ref="DP236:EE236"/>
    <mergeCell ref="EF236:EU236"/>
    <mergeCell ref="EV236:FK236"/>
    <mergeCell ref="B237:AB237"/>
    <mergeCell ref="AC237:AK237"/>
    <mergeCell ref="AL237:AZ237"/>
    <mergeCell ref="BA237:BP237"/>
    <mergeCell ref="BQ237:CF237"/>
    <mergeCell ref="CG237:CY237"/>
    <mergeCell ref="CZ237:DO237"/>
    <mergeCell ref="DP235:EE235"/>
    <mergeCell ref="EF235:EU235"/>
    <mergeCell ref="EV235:FK235"/>
    <mergeCell ref="B236:AB236"/>
    <mergeCell ref="AC236:AK236"/>
    <mergeCell ref="AL236:AZ236"/>
    <mergeCell ref="BA236:BP236"/>
    <mergeCell ref="BQ236:CF236"/>
    <mergeCell ref="CG236:CY236"/>
    <mergeCell ref="CZ236:DO236"/>
    <mergeCell ref="DP234:EE234"/>
    <mergeCell ref="EF234:EU234"/>
    <mergeCell ref="EV234:FK234"/>
    <mergeCell ref="B235:AB235"/>
    <mergeCell ref="AC235:AK235"/>
    <mergeCell ref="AL235:AZ235"/>
    <mergeCell ref="BA235:BP235"/>
    <mergeCell ref="BQ235:CF235"/>
    <mergeCell ref="CG235:CY235"/>
    <mergeCell ref="CZ235:DO235"/>
    <mergeCell ref="DP233:EE233"/>
    <mergeCell ref="EF233:EU233"/>
    <mergeCell ref="EV233:FK233"/>
    <mergeCell ref="B234:AB234"/>
    <mergeCell ref="AC234:AK234"/>
    <mergeCell ref="AL234:AZ234"/>
    <mergeCell ref="BA234:BP234"/>
    <mergeCell ref="BQ234:CF234"/>
    <mergeCell ref="CG234:CY234"/>
    <mergeCell ref="CZ234:DO234"/>
    <mergeCell ref="DP232:EE232"/>
    <mergeCell ref="EF232:EU232"/>
    <mergeCell ref="EV232:FK232"/>
    <mergeCell ref="B233:AB233"/>
    <mergeCell ref="AC233:AK233"/>
    <mergeCell ref="AL233:AZ233"/>
    <mergeCell ref="BA233:BP233"/>
    <mergeCell ref="BQ233:CF233"/>
    <mergeCell ref="CG233:CY233"/>
    <mergeCell ref="CZ233:DO233"/>
    <mergeCell ref="DP231:EE231"/>
    <mergeCell ref="EF231:EU231"/>
    <mergeCell ref="EV231:FK231"/>
    <mergeCell ref="B232:AB232"/>
    <mergeCell ref="AC232:AK232"/>
    <mergeCell ref="AL232:AZ232"/>
    <mergeCell ref="BA232:BP232"/>
    <mergeCell ref="BQ232:CF232"/>
    <mergeCell ref="CG232:CY232"/>
    <mergeCell ref="CZ232:DO232"/>
    <mergeCell ref="DP230:EE230"/>
    <mergeCell ref="EF230:EU230"/>
    <mergeCell ref="EV230:FK230"/>
    <mergeCell ref="B231:AB231"/>
    <mergeCell ref="AC231:AK231"/>
    <mergeCell ref="AL231:AZ231"/>
    <mergeCell ref="BA231:BP231"/>
    <mergeCell ref="BQ231:CF231"/>
    <mergeCell ref="CG231:CY231"/>
    <mergeCell ref="CZ231:DO231"/>
    <mergeCell ref="DP229:EE229"/>
    <mergeCell ref="EF229:EU229"/>
    <mergeCell ref="EV229:FK229"/>
    <mergeCell ref="B230:AB230"/>
    <mergeCell ref="AC230:AK230"/>
    <mergeCell ref="AL230:AZ230"/>
    <mergeCell ref="BA230:BP230"/>
    <mergeCell ref="BQ230:CF230"/>
    <mergeCell ref="CG230:CY230"/>
    <mergeCell ref="CZ230:DO230"/>
    <mergeCell ref="DP228:EE228"/>
    <mergeCell ref="EF228:EU228"/>
    <mergeCell ref="EV228:FK228"/>
    <mergeCell ref="B229:AB229"/>
    <mergeCell ref="AC229:AK229"/>
    <mergeCell ref="AL229:AZ229"/>
    <mergeCell ref="BA229:BP229"/>
    <mergeCell ref="BQ229:CF229"/>
    <mergeCell ref="CG229:CY229"/>
    <mergeCell ref="CZ229:DO229"/>
    <mergeCell ref="DP227:EE227"/>
    <mergeCell ref="EF227:EU227"/>
    <mergeCell ref="EV227:FK227"/>
    <mergeCell ref="B228:AB228"/>
    <mergeCell ref="AC228:AK228"/>
    <mergeCell ref="AL228:AZ228"/>
    <mergeCell ref="BA228:BP228"/>
    <mergeCell ref="BQ228:CF228"/>
    <mergeCell ref="CG228:CY228"/>
    <mergeCell ref="CZ228:DO228"/>
    <mergeCell ref="DP226:EE226"/>
    <mergeCell ref="EF226:EU226"/>
    <mergeCell ref="EV226:FK226"/>
    <mergeCell ref="B227:AB227"/>
    <mergeCell ref="AC227:AK227"/>
    <mergeCell ref="AL227:AZ227"/>
    <mergeCell ref="BA227:BP227"/>
    <mergeCell ref="BQ227:CF227"/>
    <mergeCell ref="CG227:CY227"/>
    <mergeCell ref="CZ227:DO227"/>
    <mergeCell ref="DP225:EE225"/>
    <mergeCell ref="EF225:EU225"/>
    <mergeCell ref="EV225:FK225"/>
    <mergeCell ref="B226:AB226"/>
    <mergeCell ref="AC226:AK226"/>
    <mergeCell ref="AL226:AZ226"/>
    <mergeCell ref="BA226:BP226"/>
    <mergeCell ref="BQ226:CF226"/>
    <mergeCell ref="CG226:CY226"/>
    <mergeCell ref="CZ226:DO226"/>
    <mergeCell ref="DP224:EE224"/>
    <mergeCell ref="EF224:EU224"/>
    <mergeCell ref="EV224:FK224"/>
    <mergeCell ref="B225:AB225"/>
    <mergeCell ref="AC225:AK225"/>
    <mergeCell ref="AL225:AZ225"/>
    <mergeCell ref="BA225:BP225"/>
    <mergeCell ref="BQ225:CF225"/>
    <mergeCell ref="CG225:CY225"/>
    <mergeCell ref="CZ225:DO225"/>
    <mergeCell ref="DP223:EE223"/>
    <mergeCell ref="EF223:EU223"/>
    <mergeCell ref="EV223:FK223"/>
    <mergeCell ref="B224:AB224"/>
    <mergeCell ref="AC224:AK224"/>
    <mergeCell ref="AL224:AZ224"/>
    <mergeCell ref="BA224:BP224"/>
    <mergeCell ref="BQ224:CF224"/>
    <mergeCell ref="CG224:CY224"/>
    <mergeCell ref="CZ224:DO224"/>
    <mergeCell ref="DP222:EE222"/>
    <mergeCell ref="EF222:EU222"/>
    <mergeCell ref="EV222:FK222"/>
    <mergeCell ref="B223:AB223"/>
    <mergeCell ref="AC223:AK223"/>
    <mergeCell ref="AL223:AZ223"/>
    <mergeCell ref="BA223:BP223"/>
    <mergeCell ref="BQ223:CF223"/>
    <mergeCell ref="CG223:CY223"/>
    <mergeCell ref="CZ223:DO223"/>
    <mergeCell ref="DP221:EE221"/>
    <mergeCell ref="EF221:EU221"/>
    <mergeCell ref="EV221:FK221"/>
    <mergeCell ref="B222:AB222"/>
    <mergeCell ref="AC222:AK222"/>
    <mergeCell ref="AL222:AZ222"/>
    <mergeCell ref="BA222:BP222"/>
    <mergeCell ref="BQ222:CF222"/>
    <mergeCell ref="CG222:CY222"/>
    <mergeCell ref="CZ222:DO222"/>
    <mergeCell ref="DP220:EE220"/>
    <mergeCell ref="EF220:EU220"/>
    <mergeCell ref="EV220:FK220"/>
    <mergeCell ref="B221:AB221"/>
    <mergeCell ref="AC221:AK221"/>
    <mergeCell ref="AL221:AZ221"/>
    <mergeCell ref="BA221:BP221"/>
    <mergeCell ref="BQ221:CF221"/>
    <mergeCell ref="CG221:CY221"/>
    <mergeCell ref="CZ221:DO221"/>
    <mergeCell ref="DP219:EE219"/>
    <mergeCell ref="EF219:EU219"/>
    <mergeCell ref="EV219:FK219"/>
    <mergeCell ref="B220:AB220"/>
    <mergeCell ref="AC220:AK220"/>
    <mergeCell ref="AL220:AZ220"/>
    <mergeCell ref="BA220:BP220"/>
    <mergeCell ref="BQ220:CF220"/>
    <mergeCell ref="CG220:CY220"/>
    <mergeCell ref="CZ220:DO220"/>
    <mergeCell ref="DP218:EE218"/>
    <mergeCell ref="EF218:EU218"/>
    <mergeCell ref="EV218:FK218"/>
    <mergeCell ref="B219:AB219"/>
    <mergeCell ref="AC219:AK219"/>
    <mergeCell ref="AL219:AZ219"/>
    <mergeCell ref="BA219:BP219"/>
    <mergeCell ref="BQ219:CF219"/>
    <mergeCell ref="CG219:CY219"/>
    <mergeCell ref="CZ219:DO219"/>
    <mergeCell ref="DP217:EE217"/>
    <mergeCell ref="EF217:EU217"/>
    <mergeCell ref="EV217:FK217"/>
    <mergeCell ref="B218:AB218"/>
    <mergeCell ref="AC218:AK218"/>
    <mergeCell ref="AL218:AZ218"/>
    <mergeCell ref="BA218:BP218"/>
    <mergeCell ref="BQ218:CF218"/>
    <mergeCell ref="CG218:CY218"/>
    <mergeCell ref="CZ218:DO218"/>
    <mergeCell ref="DP216:EE216"/>
    <mergeCell ref="EF216:EU216"/>
    <mergeCell ref="EV216:FK216"/>
    <mergeCell ref="B217:AB217"/>
    <mergeCell ref="AC217:AK217"/>
    <mergeCell ref="AL217:AZ217"/>
    <mergeCell ref="BA217:BP217"/>
    <mergeCell ref="BQ217:CF217"/>
    <mergeCell ref="CG217:CY217"/>
    <mergeCell ref="CZ217:DO217"/>
    <mergeCell ref="DP215:EE215"/>
    <mergeCell ref="EF215:EU215"/>
    <mergeCell ref="EV215:FK215"/>
    <mergeCell ref="B216:AB216"/>
    <mergeCell ref="AC216:AK216"/>
    <mergeCell ref="AL216:AZ216"/>
    <mergeCell ref="BA216:BP216"/>
    <mergeCell ref="BQ216:CF216"/>
    <mergeCell ref="CG216:CY216"/>
    <mergeCell ref="CZ216:DO216"/>
    <mergeCell ref="AL210:AZ213"/>
    <mergeCell ref="EF214:EU214"/>
    <mergeCell ref="EV214:FK214"/>
    <mergeCell ref="B215:AB215"/>
    <mergeCell ref="AC215:AK215"/>
    <mergeCell ref="AL215:AZ215"/>
    <mergeCell ref="BA215:BP215"/>
    <mergeCell ref="BQ215:CF215"/>
    <mergeCell ref="CG215:CY215"/>
    <mergeCell ref="CZ215:DO215"/>
    <mergeCell ref="A122:FL122"/>
    <mergeCell ref="CG212:CY213"/>
    <mergeCell ref="CZ212:DO213"/>
    <mergeCell ref="A214:AB214"/>
    <mergeCell ref="AC214:AK214"/>
    <mergeCell ref="AL214:AZ214"/>
    <mergeCell ref="BA214:BP214"/>
    <mergeCell ref="BQ214:CF214"/>
    <mergeCell ref="CG214:CY214"/>
    <mergeCell ref="AC210:AK213"/>
    <mergeCell ref="EF167:EU167"/>
    <mergeCell ref="CD6:DJ6"/>
    <mergeCell ref="DK6:FK6"/>
    <mergeCell ref="CZ214:DO214"/>
    <mergeCell ref="DP214:EE214"/>
    <mergeCell ref="BA210:FK210"/>
    <mergeCell ref="BA211:BP213"/>
    <mergeCell ref="BQ211:FK211"/>
    <mergeCell ref="BQ212:CF213"/>
    <mergeCell ref="BX35:CO35"/>
    <mergeCell ref="CD2:FK2"/>
    <mergeCell ref="CD3:FK3"/>
    <mergeCell ref="CD4:FK4"/>
    <mergeCell ref="CD5:DJ5"/>
    <mergeCell ref="DK5:FK5"/>
    <mergeCell ref="B75:EG75"/>
    <mergeCell ref="B50:EG50"/>
    <mergeCell ref="B47:EG47"/>
    <mergeCell ref="AM14:AO14"/>
    <mergeCell ref="AP14:BG14"/>
    <mergeCell ref="EF150:EU150"/>
    <mergeCell ref="DP148:EE148"/>
    <mergeCell ref="B51:EG51"/>
    <mergeCell ref="B61:EG61"/>
    <mergeCell ref="EH61:FK61"/>
    <mergeCell ref="B55:EG55"/>
    <mergeCell ref="EH55:FK55"/>
    <mergeCell ref="B56:EG56"/>
    <mergeCell ref="EH51:FK51"/>
    <mergeCell ref="EH56:FK56"/>
    <mergeCell ref="BH14:BK14"/>
    <mergeCell ref="BM19:DX19"/>
    <mergeCell ref="B49:EG49"/>
    <mergeCell ref="B46:EG46"/>
    <mergeCell ref="AG14:AH14"/>
    <mergeCell ref="BM18:DX18"/>
    <mergeCell ref="A37:EG37"/>
    <mergeCell ref="A16:BL16"/>
    <mergeCell ref="BM16:DX16"/>
    <mergeCell ref="AI14:AL14"/>
    <mergeCell ref="EO17:FK17"/>
    <mergeCell ref="CX35:DA35"/>
    <mergeCell ref="A19:BL19"/>
    <mergeCell ref="A17:BL17"/>
    <mergeCell ref="BM17:DX17"/>
    <mergeCell ref="A28:FK28"/>
    <mergeCell ref="BU35:BW35"/>
    <mergeCell ref="CT35:CW35"/>
    <mergeCell ref="EO12:FK12"/>
    <mergeCell ref="CE10:CH10"/>
    <mergeCell ref="CI10:CO10"/>
    <mergeCell ref="EO13:FK13"/>
    <mergeCell ref="EO14:FK15"/>
    <mergeCell ref="A21:BL21"/>
    <mergeCell ref="BM20:DX20"/>
    <mergeCell ref="BL14:BO14"/>
    <mergeCell ref="EO16:FK16"/>
    <mergeCell ref="BP14:BS14"/>
    <mergeCell ref="EC7:EF7"/>
    <mergeCell ref="EG7:EJ7"/>
    <mergeCell ref="EO19:FK19"/>
    <mergeCell ref="A18:BL18"/>
    <mergeCell ref="A32:FK32"/>
    <mergeCell ref="EO18:FK18"/>
    <mergeCell ref="A22:BL22"/>
    <mergeCell ref="EO22:FK22"/>
    <mergeCell ref="A30:FK30"/>
    <mergeCell ref="BM21:DX21"/>
    <mergeCell ref="EH46:FK46"/>
    <mergeCell ref="B48:EG48"/>
    <mergeCell ref="EH47:FK47"/>
    <mergeCell ref="DK7:EB7"/>
    <mergeCell ref="A9:FK9"/>
    <mergeCell ref="BV10:CD10"/>
    <mergeCell ref="DH7:DJ7"/>
    <mergeCell ref="DB7:DC7"/>
    <mergeCell ref="DD7:DG7"/>
    <mergeCell ref="EK7:EN7"/>
    <mergeCell ref="B41:EG41"/>
    <mergeCell ref="BQ35:BT35"/>
    <mergeCell ref="B34:FJ34"/>
    <mergeCell ref="BK35:BP35"/>
    <mergeCell ref="EH41:FK41"/>
    <mergeCell ref="B39:EG39"/>
    <mergeCell ref="EH38:FK38"/>
    <mergeCell ref="EH39:FK39"/>
    <mergeCell ref="EH37:FK37"/>
    <mergeCell ref="B40:EG40"/>
    <mergeCell ref="B44:EG44"/>
    <mergeCell ref="EO20:FK20"/>
    <mergeCell ref="A20:BL20"/>
    <mergeCell ref="B25:FJ25"/>
    <mergeCell ref="B38:EG38"/>
    <mergeCell ref="EH44:FK44"/>
    <mergeCell ref="B43:EG43"/>
    <mergeCell ref="CP35:CS35"/>
    <mergeCell ref="EH40:FK40"/>
    <mergeCell ref="EO21:FK21"/>
    <mergeCell ref="B53:EG53"/>
    <mergeCell ref="EH53:FK53"/>
    <mergeCell ref="B54:EG54"/>
    <mergeCell ref="EH54:FK54"/>
    <mergeCell ref="B42:EG42"/>
    <mergeCell ref="EH42:FK42"/>
    <mergeCell ref="EH49:FK49"/>
    <mergeCell ref="B45:EG45"/>
    <mergeCell ref="EH45:FK45"/>
    <mergeCell ref="EH48:FK48"/>
    <mergeCell ref="B58:EG58"/>
    <mergeCell ref="EH58:FK58"/>
    <mergeCell ref="B59:EG59"/>
    <mergeCell ref="EH59:FK59"/>
    <mergeCell ref="EH43:FK43"/>
    <mergeCell ref="EH50:FK50"/>
    <mergeCell ref="B57:EG57"/>
    <mergeCell ref="EH57:FK57"/>
    <mergeCell ref="B52:EG52"/>
    <mergeCell ref="EH52:FK52"/>
    <mergeCell ref="B60:EG60"/>
    <mergeCell ref="EH60:FK60"/>
    <mergeCell ref="B69:EG69"/>
    <mergeCell ref="EH69:FK69"/>
    <mergeCell ref="B64:EG64"/>
    <mergeCell ref="EH64:FK64"/>
    <mergeCell ref="B65:EG65"/>
    <mergeCell ref="EH65:FK65"/>
    <mergeCell ref="B66:EG66"/>
    <mergeCell ref="EH66:FK66"/>
    <mergeCell ref="EH68:FK68"/>
    <mergeCell ref="B62:EG62"/>
    <mergeCell ref="B74:EG74"/>
    <mergeCell ref="EH62:FK62"/>
    <mergeCell ref="B63:EG63"/>
    <mergeCell ref="EH63:FK63"/>
    <mergeCell ref="B67:EG67"/>
    <mergeCell ref="EH67:FK67"/>
    <mergeCell ref="B71:EG71"/>
    <mergeCell ref="EH71:FK71"/>
    <mergeCell ref="B81:EG81"/>
    <mergeCell ref="EH81:FK81"/>
    <mergeCell ref="B76:EG76"/>
    <mergeCell ref="B68:EG68"/>
    <mergeCell ref="EH77:FK77"/>
    <mergeCell ref="B78:EG78"/>
    <mergeCell ref="EH78:FK78"/>
    <mergeCell ref="EH75:FK75"/>
    <mergeCell ref="B70:EG70"/>
    <mergeCell ref="EH70:FK70"/>
    <mergeCell ref="EH72:FK72"/>
    <mergeCell ref="B79:EG79"/>
    <mergeCell ref="EH79:FK79"/>
    <mergeCell ref="B80:EG80"/>
    <mergeCell ref="EH80:FK80"/>
    <mergeCell ref="EH74:FK74"/>
    <mergeCell ref="B73:EG73"/>
    <mergeCell ref="EH73:FK73"/>
    <mergeCell ref="B72:EG72"/>
    <mergeCell ref="B87:EG87"/>
    <mergeCell ref="B85:EG85"/>
    <mergeCell ref="EH85:FK85"/>
    <mergeCell ref="EH87:FK87"/>
    <mergeCell ref="EH83:FK83"/>
    <mergeCell ref="B83:EG83"/>
    <mergeCell ref="B91:EG91"/>
    <mergeCell ref="B88:EG88"/>
    <mergeCell ref="EH88:FK88"/>
    <mergeCell ref="B89:EG89"/>
    <mergeCell ref="EH89:FK89"/>
    <mergeCell ref="EH76:FK76"/>
    <mergeCell ref="B77:EG77"/>
    <mergeCell ref="EH82:FK82"/>
    <mergeCell ref="B86:EG86"/>
    <mergeCell ref="EH86:FK86"/>
    <mergeCell ref="B84:EG84"/>
    <mergeCell ref="EH84:FK84"/>
    <mergeCell ref="B82:EG82"/>
    <mergeCell ref="B93:EG93"/>
    <mergeCell ref="EH93:FK93"/>
    <mergeCell ref="B90:EG90"/>
    <mergeCell ref="EH91:FK91"/>
    <mergeCell ref="B92:EG92"/>
    <mergeCell ref="EH92:FK92"/>
    <mergeCell ref="EH90:FK90"/>
    <mergeCell ref="B96:EG96"/>
    <mergeCell ref="EH96:FK96"/>
    <mergeCell ref="B94:EG94"/>
    <mergeCell ref="EH94:FK94"/>
    <mergeCell ref="B95:EG95"/>
    <mergeCell ref="EH95:FK95"/>
    <mergeCell ref="B97:EG97"/>
    <mergeCell ref="EH97:FK97"/>
    <mergeCell ref="B106:EG106"/>
    <mergeCell ref="EH106:FK106"/>
    <mergeCell ref="B104:EG104"/>
    <mergeCell ref="EH104:FK104"/>
    <mergeCell ref="B105:EG105"/>
    <mergeCell ref="EH105:FK105"/>
    <mergeCell ref="B102:EG102"/>
    <mergeCell ref="EH102:FK102"/>
    <mergeCell ref="B101:EG101"/>
    <mergeCell ref="EH101:FK101"/>
    <mergeCell ref="B98:EG98"/>
    <mergeCell ref="EH98:FK98"/>
    <mergeCell ref="B99:EG99"/>
    <mergeCell ref="EH99:FK99"/>
    <mergeCell ref="B100:EG100"/>
    <mergeCell ref="EH100:FK100"/>
    <mergeCell ref="B103:EG103"/>
    <mergeCell ref="EH103:FK103"/>
    <mergeCell ref="B109:EG109"/>
    <mergeCell ref="EH109:FK109"/>
    <mergeCell ref="B107:EG107"/>
    <mergeCell ref="EH107:FK107"/>
    <mergeCell ref="B108:EG108"/>
    <mergeCell ref="EH108:FK108"/>
    <mergeCell ref="B112:EG112"/>
    <mergeCell ref="EH112:FK112"/>
    <mergeCell ref="B110:EG110"/>
    <mergeCell ref="EH110:FK110"/>
    <mergeCell ref="B111:EG111"/>
    <mergeCell ref="EH111:FK111"/>
    <mergeCell ref="B113:EG113"/>
    <mergeCell ref="EH113:FK113"/>
    <mergeCell ref="B117:EG117"/>
    <mergeCell ref="EH117:FK117"/>
    <mergeCell ref="B114:EG114"/>
    <mergeCell ref="EH114:FK114"/>
    <mergeCell ref="B116:EG116"/>
    <mergeCell ref="EH116:FK116"/>
    <mergeCell ref="B115:EG115"/>
    <mergeCell ref="EH115:FK115"/>
    <mergeCell ref="B119:FJ119"/>
    <mergeCell ref="BK120:BP120"/>
    <mergeCell ref="BQ120:BT120"/>
    <mergeCell ref="BU120:BW120"/>
    <mergeCell ref="BX120:CO120"/>
    <mergeCell ref="CP120:CS120"/>
    <mergeCell ref="CT120:CW120"/>
    <mergeCell ref="CX120:DA120"/>
    <mergeCell ref="A123:AB126"/>
    <mergeCell ref="AC123:AK126"/>
    <mergeCell ref="AL123:AZ126"/>
    <mergeCell ref="BA123:FK123"/>
    <mergeCell ref="BA124:BP126"/>
    <mergeCell ref="BQ124:FK124"/>
    <mergeCell ref="BQ125:CF126"/>
    <mergeCell ref="CG125:CY126"/>
    <mergeCell ref="B128:AB128"/>
    <mergeCell ref="AC128:AK128"/>
    <mergeCell ref="AL128:AZ128"/>
    <mergeCell ref="BA128:BP128"/>
    <mergeCell ref="BQ128:CF128"/>
    <mergeCell ref="A127:AB127"/>
    <mergeCell ref="CG127:CY127"/>
    <mergeCell ref="CZ127:DO127"/>
    <mergeCell ref="AC127:AK127"/>
    <mergeCell ref="AL127:AZ127"/>
    <mergeCell ref="BA127:BP127"/>
    <mergeCell ref="BQ127:CF127"/>
    <mergeCell ref="EF128:EU128"/>
    <mergeCell ref="CZ125:DO126"/>
    <mergeCell ref="DP125:EE126"/>
    <mergeCell ref="DP127:EE127"/>
    <mergeCell ref="EF127:EU127"/>
    <mergeCell ref="EF125:FK125"/>
    <mergeCell ref="EF126:EU126"/>
    <mergeCell ref="EV126:FK126"/>
    <mergeCell ref="EV127:FK127"/>
    <mergeCell ref="EF129:EU129"/>
    <mergeCell ref="EV128:FK128"/>
    <mergeCell ref="B129:AB129"/>
    <mergeCell ref="AC129:AK129"/>
    <mergeCell ref="AL129:AZ129"/>
    <mergeCell ref="BA129:BP129"/>
    <mergeCell ref="BQ129:CF129"/>
    <mergeCell ref="CG128:CY128"/>
    <mergeCell ref="CZ128:DO128"/>
    <mergeCell ref="DP128:EE128"/>
    <mergeCell ref="EF130:EU130"/>
    <mergeCell ref="EV129:FK129"/>
    <mergeCell ref="B130:AB130"/>
    <mergeCell ref="AC130:AK130"/>
    <mergeCell ref="AL130:AZ130"/>
    <mergeCell ref="BA130:BP130"/>
    <mergeCell ref="BQ130:CF130"/>
    <mergeCell ref="CG129:CY129"/>
    <mergeCell ref="CZ129:DO129"/>
    <mergeCell ref="DP129:EE129"/>
    <mergeCell ref="EF131:EU131"/>
    <mergeCell ref="EV130:FK130"/>
    <mergeCell ref="B131:AB131"/>
    <mergeCell ref="AC131:AK131"/>
    <mergeCell ref="AL131:AZ131"/>
    <mergeCell ref="BA131:BP131"/>
    <mergeCell ref="BQ131:CF131"/>
    <mergeCell ref="CG130:CY130"/>
    <mergeCell ref="CZ130:DO130"/>
    <mergeCell ref="DP130:EE130"/>
    <mergeCell ref="EF132:EU132"/>
    <mergeCell ref="EV131:FK131"/>
    <mergeCell ref="B132:AB132"/>
    <mergeCell ref="AC132:AK132"/>
    <mergeCell ref="AL132:AZ132"/>
    <mergeCell ref="BA132:BP132"/>
    <mergeCell ref="BQ132:CF132"/>
    <mergeCell ref="CG131:CY131"/>
    <mergeCell ref="CZ131:DO131"/>
    <mergeCell ref="DP131:EE131"/>
    <mergeCell ref="EF133:EU133"/>
    <mergeCell ref="EV132:FK132"/>
    <mergeCell ref="B133:AB133"/>
    <mergeCell ref="AC133:AK133"/>
    <mergeCell ref="AL133:AZ133"/>
    <mergeCell ref="BA133:BP133"/>
    <mergeCell ref="BQ133:CF133"/>
    <mergeCell ref="CG132:CY132"/>
    <mergeCell ref="CZ132:DO132"/>
    <mergeCell ref="DP132:EE132"/>
    <mergeCell ref="EF134:EU134"/>
    <mergeCell ref="EV133:FK133"/>
    <mergeCell ref="B134:AB134"/>
    <mergeCell ref="AC134:AK134"/>
    <mergeCell ref="AL134:AZ134"/>
    <mergeCell ref="BA134:BP134"/>
    <mergeCell ref="BQ134:CF134"/>
    <mergeCell ref="CG133:CY133"/>
    <mergeCell ref="CZ133:DO133"/>
    <mergeCell ref="DP133:EE133"/>
    <mergeCell ref="EF135:EU135"/>
    <mergeCell ref="EV134:FK134"/>
    <mergeCell ref="B135:AB135"/>
    <mergeCell ref="AC135:AK135"/>
    <mergeCell ref="AL135:AZ135"/>
    <mergeCell ref="BA135:BP135"/>
    <mergeCell ref="BQ135:CF135"/>
    <mergeCell ref="CG134:CY134"/>
    <mergeCell ref="CZ134:DO134"/>
    <mergeCell ref="DP134:EE134"/>
    <mergeCell ref="EF136:EU136"/>
    <mergeCell ref="EV135:FK135"/>
    <mergeCell ref="B136:AB136"/>
    <mergeCell ref="AC136:AK136"/>
    <mergeCell ref="AL136:AZ136"/>
    <mergeCell ref="BA136:BP136"/>
    <mergeCell ref="BQ136:CF136"/>
    <mergeCell ref="CG135:CY135"/>
    <mergeCell ref="CZ135:DO135"/>
    <mergeCell ref="DP135:EE135"/>
    <mergeCell ref="EF137:EU137"/>
    <mergeCell ref="EV136:FK136"/>
    <mergeCell ref="B137:AB137"/>
    <mergeCell ref="AC137:AK137"/>
    <mergeCell ref="AL137:AZ137"/>
    <mergeCell ref="BA137:BP137"/>
    <mergeCell ref="BQ137:CF137"/>
    <mergeCell ref="CG136:CY136"/>
    <mergeCell ref="CZ136:DO136"/>
    <mergeCell ref="DP136:EE136"/>
    <mergeCell ref="EF138:EU138"/>
    <mergeCell ref="EV137:FK137"/>
    <mergeCell ref="B138:AB138"/>
    <mergeCell ref="AC138:AK138"/>
    <mergeCell ref="AL138:AZ138"/>
    <mergeCell ref="BA138:BP138"/>
    <mergeCell ref="BQ138:CF138"/>
    <mergeCell ref="CG137:CY137"/>
    <mergeCell ref="CZ137:DO137"/>
    <mergeCell ref="DP137:EE137"/>
    <mergeCell ref="DP139:EE139"/>
    <mergeCell ref="EV138:FK138"/>
    <mergeCell ref="B139:AB139"/>
    <mergeCell ref="AC139:AK139"/>
    <mergeCell ref="AL139:AZ139"/>
    <mergeCell ref="BA139:BP139"/>
    <mergeCell ref="BQ139:CF139"/>
    <mergeCell ref="CG138:CY138"/>
    <mergeCell ref="CZ138:DO138"/>
    <mergeCell ref="DP138:EE138"/>
    <mergeCell ref="AL141:AZ141"/>
    <mergeCell ref="EV139:FK139"/>
    <mergeCell ref="B140:AB140"/>
    <mergeCell ref="AC140:AK140"/>
    <mergeCell ref="AL140:AZ140"/>
    <mergeCell ref="BA140:BP140"/>
    <mergeCell ref="BQ140:CF140"/>
    <mergeCell ref="CG139:CY139"/>
    <mergeCell ref="CZ139:DO139"/>
    <mergeCell ref="EV140:FK140"/>
    <mergeCell ref="CZ140:DO140"/>
    <mergeCell ref="CZ142:DO142"/>
    <mergeCell ref="CZ141:DO141"/>
    <mergeCell ref="EF139:EU139"/>
    <mergeCell ref="EF143:EU143"/>
    <mergeCell ref="B142:AB142"/>
    <mergeCell ref="AC142:AK142"/>
    <mergeCell ref="AL142:AZ142"/>
    <mergeCell ref="BA142:BP142"/>
    <mergeCell ref="BQ142:CF142"/>
    <mergeCell ref="EF140:EU140"/>
    <mergeCell ref="EF142:EU142"/>
    <mergeCell ref="EV142:FK142"/>
    <mergeCell ref="DP141:EE141"/>
    <mergeCell ref="CG143:CY143"/>
    <mergeCell ref="CG142:CY142"/>
    <mergeCell ref="CZ143:DO143"/>
    <mergeCell ref="DP140:EE140"/>
    <mergeCell ref="DP142:EE142"/>
    <mergeCell ref="CG140:CY140"/>
    <mergeCell ref="EV143:FK143"/>
    <mergeCell ref="EV141:FK141"/>
    <mergeCell ref="EF141:EU141"/>
    <mergeCell ref="DP143:EE143"/>
    <mergeCell ref="BA141:BP141"/>
    <mergeCell ref="BQ141:CF141"/>
    <mergeCell ref="BA143:BP143"/>
    <mergeCell ref="BQ143:CF143"/>
    <mergeCell ref="CG141:CY141"/>
    <mergeCell ref="AC146:AK146"/>
    <mergeCell ref="AL146:AZ146"/>
    <mergeCell ref="B145:AB145"/>
    <mergeCell ref="AC145:AK145"/>
    <mergeCell ref="B146:AB146"/>
    <mergeCell ref="B141:AB141"/>
    <mergeCell ref="AC141:AK141"/>
    <mergeCell ref="B143:AB143"/>
    <mergeCell ref="AC143:AK143"/>
    <mergeCell ref="AL143:AZ143"/>
    <mergeCell ref="AL145:AZ145"/>
    <mergeCell ref="BA145:BP145"/>
    <mergeCell ref="AL144:AZ144"/>
    <mergeCell ref="BA144:BP144"/>
    <mergeCell ref="B144:AB144"/>
    <mergeCell ref="AC144:AK144"/>
    <mergeCell ref="B147:AB147"/>
    <mergeCell ref="AC147:AK147"/>
    <mergeCell ref="AL147:AZ147"/>
    <mergeCell ref="BA147:BP147"/>
    <mergeCell ref="CG144:CY144"/>
    <mergeCell ref="BQ145:CF145"/>
    <mergeCell ref="CG145:CY145"/>
    <mergeCell ref="BQ146:CF146"/>
    <mergeCell ref="CG146:CY146"/>
    <mergeCell ref="BQ144:CF144"/>
    <mergeCell ref="CG149:CY149"/>
    <mergeCell ref="BQ148:CF148"/>
    <mergeCell ref="AL148:AZ148"/>
    <mergeCell ref="BA148:BP148"/>
    <mergeCell ref="BA146:BP146"/>
    <mergeCell ref="BQ150:CF150"/>
    <mergeCell ref="BQ149:CF149"/>
    <mergeCell ref="AL149:AZ149"/>
    <mergeCell ref="BA149:BP149"/>
    <mergeCell ref="BA150:BP150"/>
    <mergeCell ref="AC150:AK150"/>
    <mergeCell ref="B150:AB150"/>
    <mergeCell ref="AC151:AK151"/>
    <mergeCell ref="AC155:AK155"/>
    <mergeCell ref="B154:AB154"/>
    <mergeCell ref="AC154:AK154"/>
    <mergeCell ref="B152:AB152"/>
    <mergeCell ref="CG153:CY153"/>
    <mergeCell ref="CZ154:DO154"/>
    <mergeCell ref="AC148:AK148"/>
    <mergeCell ref="B149:AB149"/>
    <mergeCell ref="B148:AB148"/>
    <mergeCell ref="CG151:CY151"/>
    <mergeCell ref="BQ151:CF151"/>
    <mergeCell ref="CZ150:DO150"/>
    <mergeCell ref="BA151:BP151"/>
    <mergeCell ref="B151:AB151"/>
    <mergeCell ref="AL159:AZ159"/>
    <mergeCell ref="BA159:BP159"/>
    <mergeCell ref="B159:AB159"/>
    <mergeCell ref="AC159:AK159"/>
    <mergeCell ref="AL155:AZ155"/>
    <mergeCell ref="BA155:BP155"/>
    <mergeCell ref="B155:AB155"/>
    <mergeCell ref="B158:AB158"/>
    <mergeCell ref="AC158:AK158"/>
    <mergeCell ref="AL158:AZ158"/>
    <mergeCell ref="CZ160:DO160"/>
    <mergeCell ref="DP160:EE160"/>
    <mergeCell ref="EF159:EU159"/>
    <mergeCell ref="DP159:EE159"/>
    <mergeCell ref="EV159:FK159"/>
    <mergeCell ref="BQ159:CF159"/>
    <mergeCell ref="CG159:CY159"/>
    <mergeCell ref="CZ159:DO159"/>
    <mergeCell ref="EV160:FK160"/>
    <mergeCell ref="EF160:EU160"/>
    <mergeCell ref="AL161:AZ161"/>
    <mergeCell ref="BA161:BP161"/>
    <mergeCell ref="BQ161:CF161"/>
    <mergeCell ref="CG160:CY160"/>
    <mergeCell ref="AL160:AZ160"/>
    <mergeCell ref="BA160:BP160"/>
    <mergeCell ref="BQ160:CF160"/>
    <mergeCell ref="B163:AB163"/>
    <mergeCell ref="AC163:AK163"/>
    <mergeCell ref="AL163:AZ163"/>
    <mergeCell ref="BA163:BP163"/>
    <mergeCell ref="B160:AB160"/>
    <mergeCell ref="AC160:AK160"/>
    <mergeCell ref="B162:AB162"/>
    <mergeCell ref="AC162:AK162"/>
    <mergeCell ref="B161:AB161"/>
    <mergeCell ref="AC161:AK161"/>
    <mergeCell ref="EV164:FK164"/>
    <mergeCell ref="CG163:CY163"/>
    <mergeCell ref="BQ164:CF164"/>
    <mergeCell ref="CG164:CY164"/>
    <mergeCell ref="AL162:AZ162"/>
    <mergeCell ref="BA162:BP162"/>
    <mergeCell ref="EV162:FK162"/>
    <mergeCell ref="CG162:CY162"/>
    <mergeCell ref="EF162:EU162"/>
    <mergeCell ref="BQ162:CF162"/>
    <mergeCell ref="DP163:EE163"/>
    <mergeCell ref="EF163:EU163"/>
    <mergeCell ref="EF164:EU164"/>
    <mergeCell ref="EF161:EU161"/>
    <mergeCell ref="DP164:EE164"/>
    <mergeCell ref="BQ163:CF163"/>
    <mergeCell ref="CZ164:DO164"/>
    <mergeCell ref="CG161:CY161"/>
    <mergeCell ref="EF166:EU166"/>
    <mergeCell ref="EV166:FK166"/>
    <mergeCell ref="CZ165:DO165"/>
    <mergeCell ref="CZ161:DO161"/>
    <mergeCell ref="DP161:EE161"/>
    <mergeCell ref="EV163:FK163"/>
    <mergeCell ref="CZ162:DO162"/>
    <mergeCell ref="DP162:EE162"/>
    <mergeCell ref="CZ163:DO163"/>
    <mergeCell ref="EV161:FK161"/>
    <mergeCell ref="B166:AB166"/>
    <mergeCell ref="BA166:BP166"/>
    <mergeCell ref="BQ166:CF166"/>
    <mergeCell ref="BA165:BP165"/>
    <mergeCell ref="BQ165:CF165"/>
    <mergeCell ref="EV165:FK165"/>
    <mergeCell ref="CZ166:DO166"/>
    <mergeCell ref="DP166:EE166"/>
    <mergeCell ref="DP165:EE165"/>
    <mergeCell ref="EF165:EU165"/>
    <mergeCell ref="CG166:CY166"/>
    <mergeCell ref="CG165:CY165"/>
    <mergeCell ref="BA164:BP164"/>
    <mergeCell ref="CG168:CY168"/>
    <mergeCell ref="BA167:BP167"/>
    <mergeCell ref="BQ167:CF167"/>
    <mergeCell ref="CG167:CY167"/>
    <mergeCell ref="B168:AB168"/>
    <mergeCell ref="AC164:AK168"/>
    <mergeCell ref="AL168:AZ168"/>
    <mergeCell ref="AL166:AZ166"/>
    <mergeCell ref="B167:AB167"/>
    <mergeCell ref="B165:AB165"/>
    <mergeCell ref="AL165:AZ165"/>
    <mergeCell ref="B164:AB164"/>
    <mergeCell ref="AL164:AZ164"/>
    <mergeCell ref="AL167:AZ167"/>
    <mergeCell ref="CG169:CY169"/>
    <mergeCell ref="CZ169:DO169"/>
    <mergeCell ref="BA168:BP168"/>
    <mergeCell ref="BQ168:CF168"/>
    <mergeCell ref="CZ168:DO168"/>
    <mergeCell ref="BQ169:CF169"/>
    <mergeCell ref="B169:AB169"/>
    <mergeCell ref="AC169:AK172"/>
    <mergeCell ref="AL169:AZ169"/>
    <mergeCell ref="BA169:BP169"/>
    <mergeCell ref="B170:AB170"/>
    <mergeCell ref="BA171:BP171"/>
    <mergeCell ref="AL170:AZ170"/>
    <mergeCell ref="B171:AB172"/>
    <mergeCell ref="BA170:BP170"/>
    <mergeCell ref="AL171:AZ171"/>
    <mergeCell ref="EV167:FK167"/>
    <mergeCell ref="CZ170:DO170"/>
    <mergeCell ref="CZ167:DO167"/>
    <mergeCell ref="EF168:EU168"/>
    <mergeCell ref="EV168:FK168"/>
    <mergeCell ref="EF169:EU169"/>
    <mergeCell ref="EV169:FK169"/>
    <mergeCell ref="DP169:EE169"/>
    <mergeCell ref="DP168:EE168"/>
    <mergeCell ref="DP167:EE167"/>
    <mergeCell ref="EV173:FK173"/>
    <mergeCell ref="BA174:BP174"/>
    <mergeCell ref="DP172:EE172"/>
    <mergeCell ref="CG173:CY173"/>
    <mergeCell ref="CZ173:DO173"/>
    <mergeCell ref="BQ174:CF174"/>
    <mergeCell ref="CG174:CY174"/>
    <mergeCell ref="CZ174:DO174"/>
    <mergeCell ref="EV172:FK172"/>
    <mergeCell ref="DP173:EE173"/>
    <mergeCell ref="EV170:FK170"/>
    <mergeCell ref="EF171:EU171"/>
    <mergeCell ref="CG171:CY171"/>
    <mergeCell ref="CZ171:DO171"/>
    <mergeCell ref="DP171:EE171"/>
    <mergeCell ref="EV171:FK171"/>
    <mergeCell ref="CG170:CY170"/>
    <mergeCell ref="DP170:EE170"/>
    <mergeCell ref="EF170:EU170"/>
    <mergeCell ref="BQ170:CF170"/>
    <mergeCell ref="BQ173:CF173"/>
    <mergeCell ref="BQ172:CF172"/>
    <mergeCell ref="CG172:CY172"/>
    <mergeCell ref="EF173:EU173"/>
    <mergeCell ref="BQ171:CF171"/>
    <mergeCell ref="CZ172:DO172"/>
    <mergeCell ref="EF172:EU172"/>
    <mergeCell ref="B174:AB174"/>
    <mergeCell ref="AC174:AK174"/>
    <mergeCell ref="AL172:AZ172"/>
    <mergeCell ref="BA172:BP172"/>
    <mergeCell ref="B173:AB173"/>
    <mergeCell ref="AC173:AK173"/>
    <mergeCell ref="AL173:AZ173"/>
    <mergeCell ref="AL174:AZ174"/>
    <mergeCell ref="BA173:BP173"/>
    <mergeCell ref="BQ175:CF175"/>
    <mergeCell ref="CG175:CY175"/>
    <mergeCell ref="EF174:EU174"/>
    <mergeCell ref="CZ175:DO175"/>
    <mergeCell ref="EV174:FK174"/>
    <mergeCell ref="EF175:EU175"/>
    <mergeCell ref="DP174:EE174"/>
    <mergeCell ref="EV175:FK175"/>
    <mergeCell ref="DP175:EE175"/>
    <mergeCell ref="B175:AB175"/>
    <mergeCell ref="AC175:AK175"/>
    <mergeCell ref="B176:AB176"/>
    <mergeCell ref="AC176:AK176"/>
    <mergeCell ref="AL176:AZ176"/>
    <mergeCell ref="BA176:BP176"/>
    <mergeCell ref="AL175:AZ175"/>
    <mergeCell ref="BA175:BP175"/>
    <mergeCell ref="EF176:EU176"/>
    <mergeCell ref="EV176:FK176"/>
    <mergeCell ref="CZ176:DO176"/>
    <mergeCell ref="DP176:EE176"/>
    <mergeCell ref="EF177:EU177"/>
    <mergeCell ref="EV177:FK177"/>
    <mergeCell ref="CZ177:DO177"/>
    <mergeCell ref="DP177:EE177"/>
    <mergeCell ref="B177:AB177"/>
    <mergeCell ref="AC177:AK177"/>
    <mergeCell ref="AL177:AZ177"/>
    <mergeCell ref="BA177:BP177"/>
    <mergeCell ref="BQ176:CF176"/>
    <mergeCell ref="CG176:CY176"/>
    <mergeCell ref="BQ177:CF177"/>
    <mergeCell ref="CG177:CY177"/>
    <mergeCell ref="EV178:FK178"/>
    <mergeCell ref="BQ179:CF179"/>
    <mergeCell ref="CG179:CY179"/>
    <mergeCell ref="EF178:EU178"/>
    <mergeCell ref="EF179:EU179"/>
    <mergeCell ref="CG178:CY178"/>
    <mergeCell ref="EV179:FK179"/>
    <mergeCell ref="DP179:EE179"/>
    <mergeCell ref="DP178:EE178"/>
    <mergeCell ref="CZ178:DO178"/>
    <mergeCell ref="CZ179:DO179"/>
    <mergeCell ref="B178:AB178"/>
    <mergeCell ref="AC178:AK178"/>
    <mergeCell ref="B179:AB179"/>
    <mergeCell ref="AL178:AZ178"/>
    <mergeCell ref="BA178:BP178"/>
    <mergeCell ref="BQ178:CF178"/>
    <mergeCell ref="AL179:AZ179"/>
    <mergeCell ref="EF180:EU180"/>
    <mergeCell ref="EV180:FK180"/>
    <mergeCell ref="CG181:CY181"/>
    <mergeCell ref="B180:AB180"/>
    <mergeCell ref="AL180:AZ180"/>
    <mergeCell ref="BA180:BP180"/>
    <mergeCell ref="AC179:AK181"/>
    <mergeCell ref="AL181:AZ181"/>
    <mergeCell ref="B181:AB181"/>
    <mergeCell ref="CZ180:DO180"/>
    <mergeCell ref="B184:AB184"/>
    <mergeCell ref="BA179:BP179"/>
    <mergeCell ref="EV181:FK181"/>
    <mergeCell ref="BA181:BP181"/>
    <mergeCell ref="BQ180:CF180"/>
    <mergeCell ref="CG180:CY180"/>
    <mergeCell ref="BQ181:CF181"/>
    <mergeCell ref="DP181:EE181"/>
    <mergeCell ref="DP180:EE180"/>
    <mergeCell ref="CZ181:DO181"/>
    <mergeCell ref="AC183:AK183"/>
    <mergeCell ref="EF184:EU184"/>
    <mergeCell ref="AL183:AZ183"/>
    <mergeCell ref="EV182:FK182"/>
    <mergeCell ref="EF182:EU182"/>
    <mergeCell ref="B182:AB182"/>
    <mergeCell ref="AC182:AK182"/>
    <mergeCell ref="AL182:AZ182"/>
    <mergeCell ref="BA182:BP182"/>
    <mergeCell ref="B183:AB183"/>
    <mergeCell ref="DP182:EE182"/>
    <mergeCell ref="BA185:BP185"/>
    <mergeCell ref="EV183:FK183"/>
    <mergeCell ref="AC184:AK184"/>
    <mergeCell ref="AL184:AZ184"/>
    <mergeCell ref="CZ183:DO183"/>
    <mergeCell ref="DP183:EE183"/>
    <mergeCell ref="BQ184:CF184"/>
    <mergeCell ref="BA183:BP183"/>
    <mergeCell ref="CG184:CY184"/>
    <mergeCell ref="BA184:BP184"/>
    <mergeCell ref="BQ182:CF182"/>
    <mergeCell ref="EF181:EU181"/>
    <mergeCell ref="EF183:EU183"/>
    <mergeCell ref="DP185:EE185"/>
    <mergeCell ref="CG182:CY182"/>
    <mergeCell ref="BQ183:CF183"/>
    <mergeCell ref="CG183:CY183"/>
    <mergeCell ref="EF185:EU185"/>
    <mergeCell ref="CZ182:DO182"/>
    <mergeCell ref="EV186:FK186"/>
    <mergeCell ref="AL185:AZ185"/>
    <mergeCell ref="B186:AB186"/>
    <mergeCell ref="CZ184:DO184"/>
    <mergeCell ref="DP184:EE184"/>
    <mergeCell ref="B185:AB185"/>
    <mergeCell ref="AC185:AK185"/>
    <mergeCell ref="AC186:AK186"/>
    <mergeCell ref="BQ185:CF185"/>
    <mergeCell ref="CG185:CY185"/>
    <mergeCell ref="AL187:AZ187"/>
    <mergeCell ref="BA187:BP187"/>
    <mergeCell ref="EV184:FK184"/>
    <mergeCell ref="AL186:AZ186"/>
    <mergeCell ref="BA186:BP186"/>
    <mergeCell ref="BQ186:CF186"/>
    <mergeCell ref="CG186:CY186"/>
    <mergeCell ref="CZ185:DO185"/>
    <mergeCell ref="EV185:FK185"/>
    <mergeCell ref="EF186:EU186"/>
    <mergeCell ref="DP190:EE190"/>
    <mergeCell ref="EF187:EU187"/>
    <mergeCell ref="CZ187:DO187"/>
    <mergeCell ref="DP187:EE187"/>
    <mergeCell ref="B188:AB188"/>
    <mergeCell ref="AC188:AK188"/>
    <mergeCell ref="AL188:AZ188"/>
    <mergeCell ref="BA188:BP188"/>
    <mergeCell ref="B187:AB187"/>
    <mergeCell ref="AC187:AK187"/>
    <mergeCell ref="EV187:FK187"/>
    <mergeCell ref="CZ188:DO188"/>
    <mergeCell ref="DP188:EE188"/>
    <mergeCell ref="EF188:EU188"/>
    <mergeCell ref="EV188:FK188"/>
    <mergeCell ref="EF191:EU191"/>
    <mergeCell ref="EV191:FK191"/>
    <mergeCell ref="CZ190:DO190"/>
    <mergeCell ref="EF190:EU190"/>
    <mergeCell ref="EV190:FJ190"/>
    <mergeCell ref="EF189:EU189"/>
    <mergeCell ref="CZ189:DO189"/>
    <mergeCell ref="CG191:CY191"/>
    <mergeCell ref="B191:AB191"/>
    <mergeCell ref="AC191:AK191"/>
    <mergeCell ref="AL191:AZ191"/>
    <mergeCell ref="BA191:BP191"/>
    <mergeCell ref="DP189:EE189"/>
    <mergeCell ref="CZ191:DO191"/>
    <mergeCell ref="DP191:EE191"/>
    <mergeCell ref="EV193:FK193"/>
    <mergeCell ref="CZ192:DO192"/>
    <mergeCell ref="CZ193:DO193"/>
    <mergeCell ref="CG193:CY193"/>
    <mergeCell ref="EV194:FK194"/>
    <mergeCell ref="B192:AB192"/>
    <mergeCell ref="AC192:AK192"/>
    <mergeCell ref="AL192:AZ192"/>
    <mergeCell ref="BA192:BP192"/>
    <mergeCell ref="EF194:EU194"/>
    <mergeCell ref="EV189:FK189"/>
    <mergeCell ref="BQ191:CF191"/>
    <mergeCell ref="DP195:EE195"/>
    <mergeCell ref="CG192:CY192"/>
    <mergeCell ref="EF192:EU192"/>
    <mergeCell ref="DP192:EE192"/>
    <mergeCell ref="CG194:CY194"/>
    <mergeCell ref="DP193:EE193"/>
    <mergeCell ref="BQ192:CF192"/>
    <mergeCell ref="EV192:FK192"/>
    <mergeCell ref="BA194:BP194"/>
    <mergeCell ref="BQ193:CF193"/>
    <mergeCell ref="CG196:CY196"/>
    <mergeCell ref="BA193:BP193"/>
    <mergeCell ref="BA196:BP196"/>
    <mergeCell ref="AL197:AZ197"/>
    <mergeCell ref="B196:AB197"/>
    <mergeCell ref="AC196:AK196"/>
    <mergeCell ref="EV195:FK195"/>
    <mergeCell ref="EF193:EU193"/>
    <mergeCell ref="BQ194:CF194"/>
    <mergeCell ref="CZ195:DO195"/>
    <mergeCell ref="EF195:EU195"/>
    <mergeCell ref="CZ194:DO194"/>
    <mergeCell ref="DP194:EE194"/>
    <mergeCell ref="B195:AB195"/>
    <mergeCell ref="DP198:EE198"/>
    <mergeCell ref="B193:AB194"/>
    <mergeCell ref="AC193:AK193"/>
    <mergeCell ref="AL193:AZ193"/>
    <mergeCell ref="AC194:AK194"/>
    <mergeCell ref="AL194:AZ194"/>
    <mergeCell ref="B198:AB198"/>
    <mergeCell ref="AC198:AK198"/>
    <mergeCell ref="AL198:AZ198"/>
    <mergeCell ref="AC197:AK197"/>
    <mergeCell ref="BA198:BP198"/>
    <mergeCell ref="BA195:BP195"/>
    <mergeCell ref="BQ195:CF195"/>
    <mergeCell ref="CG195:CY195"/>
    <mergeCell ref="CZ197:DO197"/>
    <mergeCell ref="BA197:BP197"/>
    <mergeCell ref="BQ197:CF197"/>
    <mergeCell ref="CG198:CY198"/>
    <mergeCell ref="CG197:CY197"/>
    <mergeCell ref="CZ196:DO196"/>
    <mergeCell ref="AC195:AK195"/>
    <mergeCell ref="AL195:AZ195"/>
    <mergeCell ref="EF196:EU196"/>
    <mergeCell ref="DP197:EE197"/>
    <mergeCell ref="AL196:AZ196"/>
    <mergeCell ref="BQ196:CF196"/>
    <mergeCell ref="EF197:EU197"/>
    <mergeCell ref="BQ198:CF198"/>
    <mergeCell ref="EF200:EU200"/>
    <mergeCell ref="BQ199:CF199"/>
    <mergeCell ref="CZ199:DO199"/>
    <mergeCell ref="CG199:CY199"/>
    <mergeCell ref="BQ200:CF200"/>
    <mergeCell ref="CG200:CY200"/>
    <mergeCell ref="CZ200:DO200"/>
    <mergeCell ref="CZ198:DO198"/>
    <mergeCell ref="EF198:EU198"/>
    <mergeCell ref="AC200:AK200"/>
    <mergeCell ref="AL200:AZ200"/>
    <mergeCell ref="BA200:BP200"/>
    <mergeCell ref="EV198:FK198"/>
    <mergeCell ref="DP199:EE199"/>
    <mergeCell ref="EV196:FK196"/>
    <mergeCell ref="EV199:FK199"/>
    <mergeCell ref="EF199:EU199"/>
    <mergeCell ref="EV197:FK197"/>
    <mergeCell ref="DP196:EE196"/>
    <mergeCell ref="BQ202:CF202"/>
    <mergeCell ref="B203:AB203"/>
    <mergeCell ref="AC203:AK203"/>
    <mergeCell ref="AL203:AZ203"/>
    <mergeCell ref="BA203:BP203"/>
    <mergeCell ref="BA199:BP199"/>
    <mergeCell ref="AC199:AK199"/>
    <mergeCell ref="B199:AB199"/>
    <mergeCell ref="AL199:AZ199"/>
    <mergeCell ref="B200:AB200"/>
    <mergeCell ref="EV200:FK200"/>
    <mergeCell ref="EV201:FK201"/>
    <mergeCell ref="CZ201:DO201"/>
    <mergeCell ref="CG201:CY201"/>
    <mergeCell ref="EF201:EU201"/>
    <mergeCell ref="DP200:EE200"/>
    <mergeCell ref="DP201:EE201"/>
    <mergeCell ref="CG202:CY202"/>
    <mergeCell ref="B201:AB201"/>
    <mergeCell ref="AC201:AK201"/>
    <mergeCell ref="AL201:AZ201"/>
    <mergeCell ref="B202:AB202"/>
    <mergeCell ref="AC202:AK202"/>
    <mergeCell ref="BQ201:CF201"/>
    <mergeCell ref="AL202:AZ202"/>
    <mergeCell ref="BA201:BP201"/>
    <mergeCell ref="BA202:BP202"/>
    <mergeCell ref="CZ202:DO202"/>
    <mergeCell ref="DP202:EE202"/>
    <mergeCell ref="CZ203:DO203"/>
    <mergeCell ref="DP203:EE203"/>
    <mergeCell ref="EF202:EU202"/>
    <mergeCell ref="EV202:FK202"/>
    <mergeCell ref="EF203:EU203"/>
    <mergeCell ref="EV203:FK203"/>
    <mergeCell ref="B205:AB205"/>
    <mergeCell ref="AC205:AK205"/>
    <mergeCell ref="B204:AB204"/>
    <mergeCell ref="AC204:AK204"/>
    <mergeCell ref="BQ203:CF203"/>
    <mergeCell ref="CG203:CY203"/>
    <mergeCell ref="DP204:EE204"/>
    <mergeCell ref="EF204:EU204"/>
    <mergeCell ref="EV204:FK204"/>
    <mergeCell ref="AL204:AZ204"/>
    <mergeCell ref="BA204:BP204"/>
    <mergeCell ref="AL205:AZ205"/>
    <mergeCell ref="BA205:BP205"/>
    <mergeCell ref="BQ204:CF204"/>
    <mergeCell ref="CG204:CY204"/>
    <mergeCell ref="CG207:CY207"/>
    <mergeCell ref="CZ207:DO207"/>
    <mergeCell ref="BQ205:CF205"/>
    <mergeCell ref="CG205:CY205"/>
    <mergeCell ref="CZ206:DO206"/>
    <mergeCell ref="CZ204:DO204"/>
    <mergeCell ref="EV207:FK207"/>
    <mergeCell ref="BQ206:CF206"/>
    <mergeCell ref="CG206:CY206"/>
    <mergeCell ref="EF206:EU206"/>
    <mergeCell ref="EV206:FK206"/>
    <mergeCell ref="EF205:EU205"/>
    <mergeCell ref="EV205:FK205"/>
    <mergeCell ref="CZ205:DO205"/>
    <mergeCell ref="DP205:EE205"/>
    <mergeCell ref="DP207:EE207"/>
    <mergeCell ref="B207:AB207"/>
    <mergeCell ref="AC207:AK207"/>
    <mergeCell ref="BQ207:CF207"/>
    <mergeCell ref="DP206:EE206"/>
    <mergeCell ref="EF207:EU207"/>
    <mergeCell ref="B206:AB206"/>
    <mergeCell ref="AC206:AK206"/>
    <mergeCell ref="AL206:AZ206"/>
    <mergeCell ref="BA206:BP206"/>
    <mergeCell ref="AL207:AZ207"/>
    <mergeCell ref="BA207:BP207"/>
    <mergeCell ref="A373:V378"/>
    <mergeCell ref="W373:AE378"/>
    <mergeCell ref="AF373:AO378"/>
    <mergeCell ref="AP373:FK373"/>
    <mergeCell ref="AP374:CE375"/>
    <mergeCell ref="DO376:DR376"/>
    <mergeCell ref="AP376:AV376"/>
    <mergeCell ref="AW376:AZ376"/>
    <mergeCell ref="BA376:BC376"/>
    <mergeCell ref="BD376:BJ376"/>
    <mergeCell ref="BK371:BP371"/>
    <mergeCell ref="BQ371:BT371"/>
    <mergeCell ref="BU371:BW371"/>
    <mergeCell ref="BX371:CO371"/>
    <mergeCell ref="EF212:FK212"/>
    <mergeCell ref="EF213:EU213"/>
    <mergeCell ref="EV213:FK213"/>
    <mergeCell ref="B370:FJ370"/>
    <mergeCell ref="A210:AB213"/>
    <mergeCell ref="DP212:EE213"/>
    <mergeCell ref="CP371:CS371"/>
    <mergeCell ref="BK376:BN376"/>
    <mergeCell ref="EG376:EI376"/>
    <mergeCell ref="EX376:FD376"/>
    <mergeCell ref="EJ376:EP376"/>
    <mergeCell ref="BY376:CB376"/>
    <mergeCell ref="CT371:CW371"/>
    <mergeCell ref="CX371:DA371"/>
    <mergeCell ref="CF374:FK374"/>
    <mergeCell ref="CF375:DU375"/>
    <mergeCell ref="DV375:FK375"/>
    <mergeCell ref="CM376:CP376"/>
    <mergeCell ref="CQ376:CS376"/>
    <mergeCell ref="CT376:CZ376"/>
    <mergeCell ref="DA376:DD376"/>
    <mergeCell ref="FI376:FK376"/>
    <mergeCell ref="DH378:DU378"/>
    <mergeCell ref="BO376:BQ376"/>
    <mergeCell ref="BR376:BX376"/>
    <mergeCell ref="FE376:FH376"/>
    <mergeCell ref="EQ376:ET376"/>
    <mergeCell ref="EU376:EW376"/>
    <mergeCell ref="DV376:EB376"/>
    <mergeCell ref="EC376:EF376"/>
    <mergeCell ref="CC376:CE376"/>
    <mergeCell ref="CF376:CL376"/>
    <mergeCell ref="A379:V379"/>
    <mergeCell ref="W379:AE379"/>
    <mergeCell ref="AF379:AO379"/>
    <mergeCell ref="AP379:BC379"/>
    <mergeCell ref="EJ379:EW379"/>
    <mergeCell ref="DS376:DU376"/>
    <mergeCell ref="DE376:DG376"/>
    <mergeCell ref="DH376:DN376"/>
    <mergeCell ref="DV378:EI378"/>
    <mergeCell ref="CT378:DG378"/>
    <mergeCell ref="BR379:CE379"/>
    <mergeCell ref="DV380:EI380"/>
    <mergeCell ref="CF379:CS379"/>
    <mergeCell ref="CT379:DG379"/>
    <mergeCell ref="CF380:CS380"/>
    <mergeCell ref="BR380:CE380"/>
    <mergeCell ref="DH379:DU379"/>
    <mergeCell ref="DV379:EI379"/>
    <mergeCell ref="DH380:DU380"/>
    <mergeCell ref="EX378:FK378"/>
    <mergeCell ref="EJ380:EW380"/>
    <mergeCell ref="EX380:FK380"/>
    <mergeCell ref="EX379:FK379"/>
    <mergeCell ref="EJ378:EW378"/>
    <mergeCell ref="AP378:BC378"/>
    <mergeCell ref="BR378:CE378"/>
    <mergeCell ref="CF378:CS378"/>
    <mergeCell ref="BD378:BQ378"/>
    <mergeCell ref="BD379:BQ379"/>
    <mergeCell ref="EX381:FK381"/>
    <mergeCell ref="CF381:CS381"/>
    <mergeCell ref="CT380:DG380"/>
    <mergeCell ref="B380:V380"/>
    <mergeCell ref="W380:AE380"/>
    <mergeCell ref="AF380:AO380"/>
    <mergeCell ref="AP380:BC380"/>
    <mergeCell ref="BD380:BQ380"/>
    <mergeCell ref="BD381:BQ381"/>
    <mergeCell ref="BR381:CE381"/>
    <mergeCell ref="BY385:CB385"/>
    <mergeCell ref="CT382:DG382"/>
    <mergeCell ref="BD382:BQ382"/>
    <mergeCell ref="BR382:CE382"/>
    <mergeCell ref="EJ382:EW382"/>
    <mergeCell ref="CT381:DG381"/>
    <mergeCell ref="DH382:DU382"/>
    <mergeCell ref="DV382:EI382"/>
    <mergeCell ref="DV381:EI381"/>
    <mergeCell ref="EJ381:EW381"/>
    <mergeCell ref="EX382:FK382"/>
    <mergeCell ref="B381:V381"/>
    <mergeCell ref="W381:AE381"/>
    <mergeCell ref="AF381:AO381"/>
    <mergeCell ref="AP381:BC381"/>
    <mergeCell ref="DH381:DU381"/>
    <mergeCell ref="B382:V382"/>
    <mergeCell ref="W382:AE382"/>
    <mergeCell ref="AF382:AO382"/>
    <mergeCell ref="AP382:BC382"/>
    <mergeCell ref="B390:BW390"/>
    <mergeCell ref="BX390:CL390"/>
    <mergeCell ref="CF382:CS382"/>
    <mergeCell ref="B384:DL384"/>
    <mergeCell ref="AL385:AQ385"/>
    <mergeCell ref="AR385:AU385"/>
    <mergeCell ref="AV385:AX385"/>
    <mergeCell ref="AY385:BP385"/>
    <mergeCell ref="BQ385:BT385"/>
    <mergeCell ref="BU385:BX385"/>
    <mergeCell ref="CM389:DM389"/>
    <mergeCell ref="A387:BW387"/>
    <mergeCell ref="BX387:CL387"/>
    <mergeCell ref="CM387:DM387"/>
    <mergeCell ref="A388:BW388"/>
    <mergeCell ref="BX388:CL388"/>
    <mergeCell ref="CM388:DM388"/>
    <mergeCell ref="CM407:DF407"/>
    <mergeCell ref="CM390:DM390"/>
    <mergeCell ref="B389:BW389"/>
    <mergeCell ref="BX389:CL389"/>
    <mergeCell ref="CM392:DM392"/>
    <mergeCell ref="B391:BW391"/>
    <mergeCell ref="BX391:CL391"/>
    <mergeCell ref="CM391:DM391"/>
    <mergeCell ref="B392:BW392"/>
    <mergeCell ref="BX392:CL392"/>
    <mergeCell ref="BX398:CL398"/>
    <mergeCell ref="DG407:EJ407"/>
    <mergeCell ref="BQ395:BT395"/>
    <mergeCell ref="BU395:BX395"/>
    <mergeCell ref="BY395:CB395"/>
    <mergeCell ref="B399:BW399"/>
    <mergeCell ref="DG405:EJ405"/>
    <mergeCell ref="BX399:CL399"/>
    <mergeCell ref="CM405:DF405"/>
    <mergeCell ref="B401:BW401"/>
    <mergeCell ref="CM414:DF414"/>
    <mergeCell ref="AL395:AQ395"/>
    <mergeCell ref="AR395:AU395"/>
    <mergeCell ref="CM404:DF404"/>
    <mergeCell ref="AV395:AX395"/>
    <mergeCell ref="AY395:BP395"/>
    <mergeCell ref="BX397:CL397"/>
    <mergeCell ref="B400:BW400"/>
    <mergeCell ref="BX400:CL400"/>
    <mergeCell ref="A398:BW398"/>
    <mergeCell ref="CM411:DF411"/>
    <mergeCell ref="CM415:DF415"/>
    <mergeCell ref="AF417:AI417"/>
    <mergeCell ref="CM408:DF408"/>
    <mergeCell ref="DG408:EJ408"/>
    <mergeCell ref="CM410:DF410"/>
    <mergeCell ref="DG410:EJ410"/>
    <mergeCell ref="CM412:DF412"/>
    <mergeCell ref="DG414:EJ414"/>
    <mergeCell ref="DG412:EJ412"/>
    <mergeCell ref="A397:BW397"/>
    <mergeCell ref="C417:F417"/>
    <mergeCell ref="G417:I417"/>
    <mergeCell ref="J417:AA417"/>
    <mergeCell ref="A417:B417"/>
    <mergeCell ref="AB417:AE417"/>
    <mergeCell ref="AJ417:AM417"/>
    <mergeCell ref="G416:AI416"/>
    <mergeCell ref="DG415:EJ415"/>
    <mergeCell ref="CM397:DM397"/>
    <mergeCell ref="CM400:DM400"/>
    <mergeCell ref="CM398:DM398"/>
    <mergeCell ref="CM399:DM399"/>
    <mergeCell ref="DG404:EJ404"/>
    <mergeCell ref="CM401:DM401"/>
    <mergeCell ref="CM413:DF413"/>
    <mergeCell ref="DG413:EJ413"/>
    <mergeCell ref="DG411:EJ411"/>
    <mergeCell ref="EV144:FK144"/>
    <mergeCell ref="EF144:EU144"/>
    <mergeCell ref="CZ147:DO147"/>
    <mergeCell ref="EF147:EU147"/>
    <mergeCell ref="DP146:EE146"/>
    <mergeCell ref="EV145:FK145"/>
    <mergeCell ref="EF145:EU145"/>
    <mergeCell ref="EV146:FK146"/>
    <mergeCell ref="EV147:FK147"/>
    <mergeCell ref="CZ144:DO144"/>
    <mergeCell ref="EV148:FK148"/>
    <mergeCell ref="CZ149:DO149"/>
    <mergeCell ref="DP147:EE147"/>
    <mergeCell ref="B394:DL394"/>
    <mergeCell ref="EV149:FK149"/>
    <mergeCell ref="EV150:FK150"/>
    <mergeCell ref="DP150:EE150"/>
    <mergeCell ref="EF149:EU149"/>
    <mergeCell ref="DP149:EE149"/>
    <mergeCell ref="BQ147:CF147"/>
    <mergeCell ref="BX401:CL401"/>
    <mergeCell ref="AC149:AK149"/>
    <mergeCell ref="CG150:CY150"/>
    <mergeCell ref="AL150:AZ150"/>
    <mergeCell ref="BQ152:CF152"/>
    <mergeCell ref="AC152:AK152"/>
    <mergeCell ref="AL152:AZ152"/>
    <mergeCell ref="BA152:BP152"/>
    <mergeCell ref="CG152:CY152"/>
    <mergeCell ref="AL151:AZ151"/>
    <mergeCell ref="DP144:EE144"/>
    <mergeCell ref="CZ145:DO145"/>
    <mergeCell ref="DP145:EE145"/>
    <mergeCell ref="EF148:EU148"/>
    <mergeCell ref="CG147:CY147"/>
    <mergeCell ref="CZ148:DO148"/>
    <mergeCell ref="CZ146:DO146"/>
    <mergeCell ref="EF146:EU146"/>
    <mergeCell ref="CG148:CY148"/>
    <mergeCell ref="EV152:FK152"/>
    <mergeCell ref="CZ151:DO151"/>
    <mergeCell ref="CZ153:DO153"/>
    <mergeCell ref="EF153:EU153"/>
    <mergeCell ref="DP153:EE153"/>
    <mergeCell ref="CZ152:DO152"/>
    <mergeCell ref="EV151:FK151"/>
    <mergeCell ref="DP152:EE152"/>
    <mergeCell ref="EF151:EU151"/>
    <mergeCell ref="DP151:EE151"/>
    <mergeCell ref="EV155:FK155"/>
    <mergeCell ref="BQ155:CF155"/>
    <mergeCell ref="CG155:CY155"/>
    <mergeCell ref="EF155:EU155"/>
    <mergeCell ref="CZ155:DO155"/>
    <mergeCell ref="DP155:EE155"/>
    <mergeCell ref="DP154:EE154"/>
    <mergeCell ref="EV153:FK153"/>
    <mergeCell ref="EF152:EU152"/>
    <mergeCell ref="B153:AB153"/>
    <mergeCell ref="AC153:AK153"/>
    <mergeCell ref="BQ154:CF154"/>
    <mergeCell ref="CG154:CY154"/>
    <mergeCell ref="AL153:AZ153"/>
    <mergeCell ref="BA153:BP153"/>
    <mergeCell ref="BQ153:CF153"/>
    <mergeCell ref="AL154:AZ154"/>
    <mergeCell ref="BA154:BP154"/>
    <mergeCell ref="B189:AB190"/>
    <mergeCell ref="AC189:AK190"/>
    <mergeCell ref="AL190:AZ190"/>
    <mergeCell ref="BA190:BP190"/>
    <mergeCell ref="AL157:AZ157"/>
    <mergeCell ref="BA157:BP157"/>
    <mergeCell ref="B156:AB156"/>
    <mergeCell ref="AC156:AK156"/>
    <mergeCell ref="EF154:EU154"/>
    <mergeCell ref="EV154:FK154"/>
    <mergeCell ref="BQ188:CF188"/>
    <mergeCell ref="CG188:CY188"/>
    <mergeCell ref="CZ186:DO186"/>
    <mergeCell ref="DP186:EE186"/>
    <mergeCell ref="BQ187:CF187"/>
    <mergeCell ref="CG187:CY187"/>
    <mergeCell ref="BQ157:CF157"/>
    <mergeCell ref="CG157:CY157"/>
    <mergeCell ref="BQ190:CF190"/>
    <mergeCell ref="CG190:CY190"/>
    <mergeCell ref="AL189:AZ189"/>
    <mergeCell ref="BA189:BP189"/>
    <mergeCell ref="BQ189:CF189"/>
    <mergeCell ref="CG189:CY189"/>
    <mergeCell ref="AL156:AZ156"/>
    <mergeCell ref="BA156:BP156"/>
    <mergeCell ref="BQ156:CF156"/>
    <mergeCell ref="CG156:CY156"/>
    <mergeCell ref="B157:AB157"/>
    <mergeCell ref="AC157:AK157"/>
    <mergeCell ref="CZ157:DO157"/>
    <mergeCell ref="DP157:EE157"/>
    <mergeCell ref="EF157:EU157"/>
    <mergeCell ref="EV157:FK157"/>
    <mergeCell ref="CZ156:DO156"/>
    <mergeCell ref="DP156:EE156"/>
    <mergeCell ref="EF156:EU156"/>
    <mergeCell ref="EV156:FK15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4" max="166" man="1"/>
    <brk id="208" max="166" man="1"/>
    <brk id="39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2017-10-11T06:43:45Z</cp:lastPrinted>
  <dcterms:created xsi:type="dcterms:W3CDTF">2010-11-26T07:12:57Z</dcterms:created>
  <dcterms:modified xsi:type="dcterms:W3CDTF">2017-10-11T12:48:27Z</dcterms:modified>
  <cp:category/>
  <cp:version/>
  <cp:contentType/>
  <cp:contentStatus/>
</cp:coreProperties>
</file>